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</sheets>
  <definedNames>
    <definedName name="_xlnm.Print_Area" localSheetId="0">'Plan1'!$A$1:$F$188</definedName>
  </definedNames>
  <calcPr fullCalcOnLoad="1"/>
</workbook>
</file>

<file path=xl/sharedStrings.xml><?xml version="1.0" encoding="utf-8"?>
<sst xmlns="http://schemas.openxmlformats.org/spreadsheetml/2006/main" count="209" uniqueCount="82">
  <si>
    <t>1º Trimestre</t>
  </si>
  <si>
    <t>2º Trimestre</t>
  </si>
  <si>
    <t>3º Trimestre</t>
  </si>
  <si>
    <t>4º Trimestre</t>
  </si>
  <si>
    <t>Total Geral</t>
  </si>
  <si>
    <t>Arrecadação</t>
  </si>
  <si>
    <t>A – TRANSFERÊNCIAS CORRENTES</t>
  </si>
  <si>
    <t>B – APLICAÇÕES FINANCEIRAS</t>
  </si>
  <si>
    <t>(ARTIGO 3º PARAGRAFO 6º LEI Nº 9.424/96)</t>
  </si>
  <si>
    <t>Despesas Empenhadas</t>
  </si>
  <si>
    <t>Despesas</t>
  </si>
  <si>
    <t>Empenhadas</t>
  </si>
  <si>
    <t>TOTAL DAS DEMAIS DESPESAS (máximo 40%)</t>
  </si>
  <si>
    <t>TOTAL DAS DESPESAS EMPENHADAS</t>
  </si>
  <si>
    <t xml:space="preserve">DESPESAS COM PROFISSIONAIS DO MAGISTÉRIO EM EFETIVO EXERCÍCIO ACUMULADO ATÉ O </t>
  </si>
  <si>
    <t xml:space="preserve"> </t>
  </si>
  <si>
    <t>TOTAL DESPESAS C/ PROFISSIONAIS DO MAGISTÉRIO (mínimo 60%)</t>
  </si>
  <si>
    <t xml:space="preserve">VALOR APLICADO DESPESAS EMPENHADAS </t>
  </si>
  <si>
    <t xml:space="preserve">VALOR LEGAL MÍNIMO </t>
  </si>
  <si>
    <t>DIFERENÇA ENTRE O MÍNIMO LEGAL E O VALOR APLICADO</t>
  </si>
  <si>
    <t>ARRECADAÇÃO CONVÊNIO MUNICIPALIZAIÇÃO ESTADO/MUNICÍPIO</t>
  </si>
  <si>
    <t>ARRECADAÇÃO DO FUNDEB</t>
  </si>
  <si>
    <t>3.1.90.04 – Contratação por Tempo Determinado</t>
  </si>
  <si>
    <t>3.1.90.11 – Vencimentos e Vantagens Fixas - Pessoal Civil</t>
  </si>
  <si>
    <t>3.1.90.13 – Obrigações Patronais</t>
  </si>
  <si>
    <t>3.1.90.16 – Outras Despesas Variáveis - Pessoal Civil</t>
  </si>
  <si>
    <t>3.1.90.94 – Indenizações e Restituições Trabalhistas</t>
  </si>
  <si>
    <t xml:space="preserve">3.3.90.30 – Material de Consumo </t>
  </si>
  <si>
    <t>3.3.90.32 – Material de Distribuição Gratuita</t>
  </si>
  <si>
    <t>3.3.90.36 – Outros Serviços de Terceiros - Pessoa Física</t>
  </si>
  <si>
    <t>3.3.90.39 – Outros Serviços de Terceiros - Pessoa Jurídica</t>
  </si>
  <si>
    <t xml:space="preserve">4.4.90.51 – Obras e Instalações </t>
  </si>
  <si>
    <t>4.4.90.52 – Equipamento e Material Permanente</t>
  </si>
  <si>
    <t>FUNDEB - ENSINO FUNDAMENTAL</t>
  </si>
  <si>
    <t>3.1.90.96 – Ressarcimento Desp.Pessoal Requisitado</t>
  </si>
  <si>
    <t>FUNDEB - ENSINO INFANTIL</t>
  </si>
  <si>
    <t xml:space="preserve">3.3.91.39 – Outros Serviços Terceiros - Pessoal Jurídica </t>
  </si>
  <si>
    <t>FUNDEB - ENSINO DE JOVENS E ADULTOS</t>
  </si>
  <si>
    <t>TOTAL DAS TRANSFERENCIAS</t>
  </si>
  <si>
    <t>RECEITA DE TRANSFERÊNCIAS</t>
  </si>
  <si>
    <t>TOTAL DAS RECEITAS</t>
  </si>
  <si>
    <t>DESPESAS</t>
  </si>
  <si>
    <t>NATUREZA DA DESPESA</t>
  </si>
  <si>
    <t xml:space="preserve">3.3.90.32 – Material de Distribuição Gratuita </t>
  </si>
  <si>
    <t>F U N D E B</t>
  </si>
  <si>
    <t xml:space="preserve">DESPESAS COM OS 40% EXERCÍCIO ACUMULADO ATÉ O </t>
  </si>
  <si>
    <t>QUADRO DEMONSTRATIVO DA APLICAÇÃO  DOS RECURSOS DO FUNDEB</t>
  </si>
  <si>
    <t>Página  1</t>
  </si>
  <si>
    <t>Página  2</t>
  </si>
  <si>
    <t>Página  3</t>
  </si>
  <si>
    <t>RECURSOS DO FUNDEB + APLICAÇÃO FINANCEIRA</t>
  </si>
  <si>
    <t>VALOR LEGAL MÁXIMO</t>
  </si>
  <si>
    <t>DIFERENÇA ENTRE O MÁXIMO LEGAL E O VALOR APLICADO</t>
  </si>
  <si>
    <t>Representante dos Professores das Escolas da Educação Básica Pública</t>
  </si>
  <si>
    <t>Representante dos Diretores de Escola da Educação Básica Pública</t>
  </si>
  <si>
    <t>Representante dos Servidores Técnico-Administrativos das Escolas Públicas</t>
  </si>
  <si>
    <t>Gislene Cristina de Oliveira Souza</t>
  </si>
  <si>
    <t>Representante dos Pais e Alunos das Escolas Públicas</t>
  </si>
  <si>
    <t>Representante dos Estudantes da Educação Básica Pública</t>
  </si>
  <si>
    <t>Representante do Conselho Municipal de Educação</t>
  </si>
  <si>
    <t>Representante do Conselho Tutelar</t>
  </si>
  <si>
    <t>Página  4</t>
  </si>
  <si>
    <t>Senha para desbloquear planilha</t>
  </si>
  <si>
    <t>4.4.90.61 – Aquisição de Imóveis</t>
  </si>
  <si>
    <t>Regina Kazuko Minamioka Sengoku</t>
  </si>
  <si>
    <t>Lidiana Cardoso dos Santos Braz</t>
  </si>
  <si>
    <t>Elaine de Fatima Lopes</t>
  </si>
  <si>
    <t>Regina Celia Giusepim dos Santos</t>
  </si>
  <si>
    <t>Daniele Aparecida Rodrigues Bueno</t>
  </si>
  <si>
    <t>Taís Benatti Brisque</t>
  </si>
  <si>
    <t>FUNDEB -CRECHE</t>
  </si>
  <si>
    <t>FUNDEB -PRÉ ESCOLA</t>
  </si>
  <si>
    <t>3.3.90.46 - Auxílio Alimentação</t>
  </si>
  <si>
    <t>Rita de Cássia Canto Machado</t>
  </si>
  <si>
    <t>Paula Graziele Piazza</t>
  </si>
  <si>
    <t>Representante da Secretaria de Educação</t>
  </si>
  <si>
    <t>PARECER CONSELHO MUNICIPAL DE EDUCAÇÃO DO FUNDEB</t>
  </si>
  <si>
    <t>ELIAS FAUSTO,  09 de Janeiro de 2019</t>
  </si>
  <si>
    <t>EXERCÍCIO DE 2019</t>
  </si>
  <si>
    <t>PRIMEIRO TRIMESTRE DE 2019</t>
  </si>
  <si>
    <t>Desta forma o conselho emiti seu parecer favorável à aplicação dos rceursos financeiros do FUNDEB no exercicio de 2019</t>
  </si>
  <si>
    <t>FUNDEB - EDUCAÇÃO ESPECIAL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</si>
</sst>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.00"/>
    <numFmt numFmtId="176" formatCode="#,##0.00;[Red]#,##0.00"/>
    <numFmt numFmtId="177" formatCode="0.0%"/>
  </numFmts>
  <fonts count="58">
    <font>
      <sz val="10"/>
      <name val="Arial"/>
      <family val="0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11"/>
      <name val="Arial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sz val="7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2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u val="single"/>
      <sz val="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vertical="top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4" fontId="5" fillId="0" borderId="12" xfId="0" applyNumberFormat="1" applyFont="1" applyBorder="1" applyAlignment="1" applyProtection="1">
      <alignment horizontal="right" vertical="top" wrapText="1"/>
      <protection locked="0"/>
    </xf>
    <xf numFmtId="4" fontId="5" fillId="0" borderId="10" xfId="0" applyNumberFormat="1" applyFont="1" applyBorder="1" applyAlignment="1" applyProtection="1">
      <alignment horizontal="right" vertical="top" wrapText="1"/>
      <protection locked="0"/>
    </xf>
    <xf numFmtId="4" fontId="5" fillId="0" borderId="15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10" fontId="8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vertical="top" wrapText="1"/>
    </xf>
    <xf numFmtId="1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4" fontId="5" fillId="0" borderId="0" xfId="0" applyNumberFormat="1" applyFont="1" applyBorder="1" applyAlignment="1" applyProtection="1">
      <alignment horizontal="right" vertical="top" wrapText="1"/>
      <protection locked="0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 applyProtection="1">
      <alignment horizontal="right" vertical="top" wrapText="1"/>
      <protection locked="0"/>
    </xf>
    <xf numFmtId="4" fontId="5" fillId="0" borderId="16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5" fontId="8" fillId="0" borderId="0" xfId="0" applyNumberFormat="1" applyFont="1" applyAlignment="1">
      <alignment horizontal="right" vertical="top" wrapText="1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0" fontId="8" fillId="0" borderId="0" xfId="51" applyNumberFormat="1" applyFont="1" applyAlignment="1" applyProtection="1">
      <alignment horizontal="center" vertical="top" wrapText="1"/>
      <protection/>
    </xf>
    <xf numFmtId="4" fontId="5" fillId="0" borderId="15" xfId="0" applyNumberFormat="1" applyFont="1" applyBorder="1" applyAlignment="1" applyProtection="1">
      <alignment horizontal="right" vertical="top" wrapText="1"/>
      <protection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4" fontId="6" fillId="0" borderId="15" xfId="0" applyNumberFormat="1" applyFont="1" applyBorder="1" applyAlignment="1" applyProtection="1">
      <alignment horizontal="right" vertical="top" wrapText="1"/>
      <protection/>
    </xf>
    <xf numFmtId="4" fontId="5" fillId="0" borderId="16" xfId="0" applyNumberFormat="1" applyFont="1" applyBorder="1" applyAlignment="1" applyProtection="1">
      <alignment horizontal="right" vertical="top" wrapText="1"/>
      <protection/>
    </xf>
    <xf numFmtId="4" fontId="6" fillId="0" borderId="12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9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16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Border="1" applyAlignment="1" applyProtection="1">
      <alignment horizontal="right" vertical="top" wrapText="1"/>
      <protection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4" fontId="6" fillId="33" borderId="15" xfId="0" applyNumberFormat="1" applyFont="1" applyFill="1" applyBorder="1" applyAlignment="1" applyProtection="1">
      <alignment horizontal="right" vertical="top" wrapText="1"/>
      <protection locked="0"/>
    </xf>
    <xf numFmtId="4" fontId="6" fillId="33" borderId="12" xfId="0" applyNumberFormat="1" applyFont="1" applyFill="1" applyBorder="1" applyAlignment="1">
      <alignment horizontal="right" vertical="top" wrapText="1"/>
    </xf>
    <xf numFmtId="4" fontId="6" fillId="33" borderId="12" xfId="0" applyNumberFormat="1" applyFont="1" applyFill="1" applyBorder="1" applyAlignment="1" applyProtection="1">
      <alignment horizontal="right" vertical="top" wrapText="1"/>
      <protection/>
    </xf>
    <xf numFmtId="0" fontId="6" fillId="33" borderId="15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 applyProtection="1">
      <alignment horizontal="right" vertical="top" wrapText="1"/>
      <protection locked="0"/>
    </xf>
    <xf numFmtId="4" fontId="6" fillId="33" borderId="15" xfId="0" applyNumberFormat="1" applyFont="1" applyFill="1" applyBorder="1" applyAlignment="1">
      <alignment horizontal="right" vertical="top" wrapText="1"/>
    </xf>
    <xf numFmtId="4" fontId="6" fillId="33" borderId="15" xfId="0" applyNumberFormat="1" applyFont="1" applyFill="1" applyBorder="1" applyAlignment="1" applyProtection="1">
      <alignment horizontal="right" vertical="top" wrapText="1"/>
      <protection/>
    </xf>
    <xf numFmtId="0" fontId="6" fillId="34" borderId="15" xfId="0" applyFont="1" applyFill="1" applyBorder="1" applyAlignment="1">
      <alignment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0" fontId="6" fillId="34" borderId="13" xfId="0" applyFont="1" applyFill="1" applyBorder="1" applyAlignment="1">
      <alignment vertical="top" wrapText="1"/>
    </xf>
    <xf numFmtId="4" fontId="6" fillId="34" borderId="12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5" fillId="35" borderId="10" xfId="0" applyNumberFormat="1" applyFont="1" applyFill="1" applyBorder="1" applyAlignment="1" applyProtection="1">
      <alignment horizontal="right" vertical="top" wrapText="1"/>
      <protection/>
    </xf>
    <xf numFmtId="4" fontId="5" fillId="35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horizontal="center" vertical="top" wrapText="1"/>
    </xf>
    <xf numFmtId="4" fontId="6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0" xfId="0" applyFont="1" applyFill="1" applyAlignment="1">
      <alignment/>
    </xf>
    <xf numFmtId="4" fontId="2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75" fontId="8" fillId="0" borderId="0" xfId="0" applyNumberFormat="1" applyFont="1" applyBorder="1" applyAlignment="1" applyProtection="1">
      <alignment horizontal="right" vertical="top" wrapText="1"/>
      <protection/>
    </xf>
    <xf numFmtId="175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 vertical="top" wrapText="1"/>
      <protection locked="0"/>
    </xf>
    <xf numFmtId="0" fontId="2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3762375</xdr:colOff>
      <xdr:row>4</xdr:row>
      <xdr:rowOff>9525</xdr:rowOff>
    </xdr:from>
    <xdr:ext cx="190500" cy="257175"/>
    <xdr:sp>
      <xdr:nvSpPr>
        <xdr:cNvPr id="1" name="CaixaDeTexto 1"/>
        <xdr:cNvSpPr txBox="1">
          <a:spLocks noChangeArrowheads="1"/>
        </xdr:cNvSpPr>
      </xdr:nvSpPr>
      <xdr:spPr>
        <a:xfrm>
          <a:off x="3762375" y="695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SheetLayoutView="100" workbookViewId="0" topLeftCell="A142">
      <selection activeCell="B134" sqref="B134"/>
    </sheetView>
  </sheetViews>
  <sheetFormatPr defaultColWidth="9.140625" defaultRowHeight="12.75"/>
  <cols>
    <col min="1" max="1" width="63.28125" style="0" customWidth="1"/>
    <col min="2" max="2" width="12.140625" style="0" customWidth="1"/>
    <col min="3" max="3" width="12.8515625" style="0" customWidth="1"/>
    <col min="4" max="5" width="12.421875" style="0" customWidth="1"/>
    <col min="6" max="6" width="17.140625" style="0" customWidth="1"/>
    <col min="8" max="8" width="0" style="0" hidden="1" customWidth="1"/>
  </cols>
  <sheetData>
    <row r="1" spans="1:6" s="57" customFormat="1" ht="25.5">
      <c r="A1" s="108" t="s">
        <v>76</v>
      </c>
      <c r="B1" s="108"/>
      <c r="C1" s="108"/>
      <c r="D1" s="108"/>
      <c r="E1" s="108"/>
      <c r="F1" s="108"/>
    </row>
    <row r="2" s="57" customFormat="1" ht="8.25" customHeight="1">
      <c r="A2" s="58"/>
    </row>
    <row r="3" spans="1:6" s="57" customFormat="1" ht="13.5" customHeight="1">
      <c r="A3" s="109" t="s">
        <v>46</v>
      </c>
      <c r="B3" s="109"/>
      <c r="C3" s="109"/>
      <c r="D3" s="109"/>
      <c r="E3" s="109"/>
      <c r="F3" s="109"/>
    </row>
    <row r="4" spans="1:6" s="57" customFormat="1" ht="6.75" customHeight="1">
      <c r="A4" s="110"/>
      <c r="B4" s="110"/>
      <c r="C4" s="110"/>
      <c r="D4" s="110"/>
      <c r="E4" s="110"/>
      <c r="F4" s="110"/>
    </row>
    <row r="5" spans="1:6" s="57" customFormat="1" ht="15">
      <c r="A5" s="111" t="s">
        <v>78</v>
      </c>
      <c r="B5" s="111"/>
      <c r="C5" s="111"/>
      <c r="D5" s="111"/>
      <c r="E5" s="111"/>
      <c r="F5" s="111"/>
    </row>
    <row r="6" spans="1:8" s="57" customFormat="1" ht="12" customHeight="1">
      <c r="A6" s="59"/>
      <c r="H6" s="57" t="s">
        <v>62</v>
      </c>
    </row>
    <row r="7" spans="1:8" s="57" customFormat="1" ht="13.5" customHeight="1">
      <c r="A7" s="16" t="s">
        <v>39</v>
      </c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H7" s="57">
        <v>44723740</v>
      </c>
    </row>
    <row r="8" spans="1:6" s="57" customFormat="1" ht="13.5" customHeight="1">
      <c r="A8" s="60"/>
      <c r="B8" s="18" t="s">
        <v>5</v>
      </c>
      <c r="C8" s="18" t="s">
        <v>5</v>
      </c>
      <c r="D8" s="18" t="s">
        <v>5</v>
      </c>
      <c r="E8" s="18" t="s">
        <v>5</v>
      </c>
      <c r="F8" s="18" t="s">
        <v>5</v>
      </c>
    </row>
    <row r="9" spans="1:6" s="57" customFormat="1" ht="13.5" customHeight="1">
      <c r="A9" s="39" t="s">
        <v>44</v>
      </c>
      <c r="B9" s="61"/>
      <c r="C9" s="61"/>
      <c r="D9" s="61"/>
      <c r="E9" s="61"/>
      <c r="F9" s="61"/>
    </row>
    <row r="10" spans="1:6" s="57" customFormat="1" ht="13.5" customHeight="1">
      <c r="A10" s="15"/>
      <c r="B10" s="61"/>
      <c r="C10" s="61"/>
      <c r="D10" s="61"/>
      <c r="E10" s="61"/>
      <c r="F10" s="61"/>
    </row>
    <row r="11" spans="1:6" s="57" customFormat="1" ht="13.5" customHeight="1">
      <c r="A11" s="4" t="s">
        <v>6</v>
      </c>
      <c r="B11" s="62"/>
      <c r="C11" s="62"/>
      <c r="D11" s="62"/>
      <c r="E11" s="62"/>
      <c r="F11" s="62"/>
    </row>
    <row r="12" spans="1:6" s="57" customFormat="1" ht="13.5" customHeight="1">
      <c r="A12" s="5" t="s">
        <v>20</v>
      </c>
      <c r="B12" s="22">
        <v>0</v>
      </c>
      <c r="C12" s="22">
        <v>0</v>
      </c>
      <c r="D12" s="22">
        <v>0</v>
      </c>
      <c r="E12" s="22">
        <v>0</v>
      </c>
      <c r="F12" s="6">
        <f>SUM(B12:E12)</f>
        <v>0</v>
      </c>
    </row>
    <row r="13" spans="1:6" s="57" customFormat="1" ht="13.5" customHeight="1">
      <c r="A13" s="5" t="s">
        <v>21</v>
      </c>
      <c r="B13" s="22">
        <v>3799185.59</v>
      </c>
      <c r="C13" s="22">
        <v>0</v>
      </c>
      <c r="D13" s="22">
        <v>0</v>
      </c>
      <c r="E13" s="22">
        <v>0</v>
      </c>
      <c r="F13" s="6">
        <f>SUM(B13:E13)</f>
        <v>3799185.59</v>
      </c>
    </row>
    <row r="14" spans="1:6" s="57" customFormat="1" ht="13.5" customHeight="1">
      <c r="A14" s="38"/>
      <c r="B14" s="34"/>
      <c r="C14" s="34"/>
      <c r="D14" s="34"/>
      <c r="E14" s="34"/>
      <c r="F14" s="35"/>
    </row>
    <row r="15" spans="1:6" s="57" customFormat="1" ht="13.5" customHeight="1">
      <c r="A15" s="21" t="s">
        <v>38</v>
      </c>
      <c r="B15" s="50">
        <f>SUM(B12:B13)</f>
        <v>3799185.59</v>
      </c>
      <c r="C15" s="50">
        <f>SUM(C12:C13)</f>
        <v>0</v>
      </c>
      <c r="D15" s="50">
        <f>SUM(D12:D13)</f>
        <v>0</v>
      </c>
      <c r="E15" s="50">
        <f>SUM(E12:E13)</f>
        <v>0</v>
      </c>
      <c r="F15" s="50">
        <f>SUM(F12:F13)</f>
        <v>3799185.59</v>
      </c>
    </row>
    <row r="16" spans="1:6" s="57" customFormat="1" ht="13.5" customHeight="1">
      <c r="A16" s="63"/>
      <c r="B16" s="64"/>
      <c r="C16" s="64"/>
      <c r="D16" s="64"/>
      <c r="E16" s="64"/>
      <c r="F16" s="64"/>
    </row>
    <row r="17" spans="1:6" s="57" customFormat="1" ht="13.5" customHeight="1">
      <c r="A17" s="4" t="s">
        <v>7</v>
      </c>
      <c r="B17" s="65"/>
      <c r="C17" s="65"/>
      <c r="D17" s="65"/>
      <c r="E17" s="65"/>
      <c r="F17" s="65"/>
    </row>
    <row r="18" spans="1:7" s="57" customFormat="1" ht="13.5" customHeight="1">
      <c r="A18" s="5" t="s">
        <v>8</v>
      </c>
      <c r="B18" s="22">
        <v>6261.24</v>
      </c>
      <c r="C18" s="22">
        <v>0</v>
      </c>
      <c r="D18" s="22">
        <v>0</v>
      </c>
      <c r="E18" s="22">
        <v>0</v>
      </c>
      <c r="F18" s="6">
        <f>SUM(B18:E18)</f>
        <v>6261.24</v>
      </c>
      <c r="G18" s="88"/>
    </row>
    <row r="19" spans="1:6" s="57" customFormat="1" ht="13.5" customHeight="1">
      <c r="A19" s="63"/>
      <c r="B19" s="65"/>
      <c r="C19" s="65"/>
      <c r="D19" s="65"/>
      <c r="E19" s="65"/>
      <c r="F19" s="65"/>
    </row>
    <row r="20" spans="1:6" s="57" customFormat="1" ht="13.5" customHeight="1">
      <c r="A20" s="7" t="s">
        <v>40</v>
      </c>
      <c r="B20" s="8">
        <f>SUM(B15+B18)</f>
        <v>3805446.83</v>
      </c>
      <c r="C20" s="8">
        <f>SUM(C15+C18)</f>
        <v>0</v>
      </c>
      <c r="D20" s="8">
        <f>SUM(D15+D18)</f>
        <v>0</v>
      </c>
      <c r="E20" s="8">
        <f>SUM(E15+E18)</f>
        <v>0</v>
      </c>
      <c r="F20" s="8">
        <f>SUM(F15+F18)</f>
        <v>3805446.83</v>
      </c>
    </row>
    <row r="21" spans="1:6" s="57" customFormat="1" ht="13.5" customHeight="1">
      <c r="A21" s="113"/>
      <c r="B21" s="113"/>
      <c r="C21" s="113"/>
      <c r="D21" s="113"/>
      <c r="E21" s="113"/>
      <c r="F21" s="113"/>
    </row>
    <row r="22" spans="1:6" s="57" customFormat="1" ht="13.5" customHeight="1">
      <c r="A22" s="40" t="s">
        <v>41</v>
      </c>
      <c r="B22" s="1" t="s">
        <v>0</v>
      </c>
      <c r="C22" s="1" t="s">
        <v>1</v>
      </c>
      <c r="D22" s="1" t="s">
        <v>2</v>
      </c>
      <c r="E22" s="1" t="s">
        <v>3</v>
      </c>
      <c r="F22" s="2" t="s">
        <v>4</v>
      </c>
    </row>
    <row r="23" spans="1:6" s="57" customFormat="1" ht="13.5" customHeight="1">
      <c r="A23" s="41" t="s">
        <v>42</v>
      </c>
      <c r="B23" s="95" t="s">
        <v>9</v>
      </c>
      <c r="C23" s="95" t="s">
        <v>9</v>
      </c>
      <c r="D23" s="95" t="s">
        <v>9</v>
      </c>
      <c r="E23" s="95" t="s">
        <v>9</v>
      </c>
      <c r="F23" s="10" t="s">
        <v>10</v>
      </c>
    </row>
    <row r="24" spans="1:6" s="57" customFormat="1" ht="13.5" customHeight="1">
      <c r="A24" s="9" t="s">
        <v>33</v>
      </c>
      <c r="B24" s="96"/>
      <c r="C24" s="96"/>
      <c r="D24" s="96"/>
      <c r="E24" s="96"/>
      <c r="F24" s="3" t="s">
        <v>11</v>
      </c>
    </row>
    <row r="25" spans="1:6" s="57" customFormat="1" ht="13.5" customHeight="1">
      <c r="A25" s="97"/>
      <c r="B25" s="97"/>
      <c r="C25" s="97"/>
      <c r="D25" s="97"/>
      <c r="E25" s="97"/>
      <c r="F25" s="97"/>
    </row>
    <row r="26" spans="1:6" s="57" customFormat="1" ht="13.5" customHeight="1">
      <c r="A26" s="11" t="s">
        <v>22</v>
      </c>
      <c r="B26" s="23">
        <v>77437.15</v>
      </c>
      <c r="C26" s="23">
        <v>0</v>
      </c>
      <c r="D26" s="23">
        <v>0</v>
      </c>
      <c r="E26" s="23">
        <v>0</v>
      </c>
      <c r="F26" s="89">
        <f aca="true" t="shared" si="0" ref="F26:F31">SUM(B26:E26)</f>
        <v>77437.15</v>
      </c>
    </row>
    <row r="27" spans="1:6" s="57" customFormat="1" ht="13.5" customHeight="1">
      <c r="A27" s="5" t="s">
        <v>23</v>
      </c>
      <c r="B27" s="23">
        <v>726121.09</v>
      </c>
      <c r="C27" s="23">
        <v>0</v>
      </c>
      <c r="D27" s="23">
        <v>0</v>
      </c>
      <c r="E27" s="23">
        <v>0</v>
      </c>
      <c r="F27" s="89">
        <f t="shared" si="0"/>
        <v>726121.09</v>
      </c>
    </row>
    <row r="28" spans="1:6" s="57" customFormat="1" ht="13.5" customHeight="1">
      <c r="A28" s="5" t="s">
        <v>24</v>
      </c>
      <c r="B28" s="23">
        <v>343503.39</v>
      </c>
      <c r="C28" s="23">
        <v>0</v>
      </c>
      <c r="D28" s="23">
        <v>0</v>
      </c>
      <c r="E28" s="23">
        <v>0</v>
      </c>
      <c r="F28" s="89">
        <f t="shared" si="0"/>
        <v>343503.39</v>
      </c>
    </row>
    <row r="29" spans="1:6" s="57" customFormat="1" ht="13.5" customHeight="1">
      <c r="A29" s="5" t="s">
        <v>25</v>
      </c>
      <c r="B29" s="23">
        <v>0</v>
      </c>
      <c r="C29" s="23">
        <v>0</v>
      </c>
      <c r="D29" s="23">
        <v>0</v>
      </c>
      <c r="E29" s="23">
        <v>0</v>
      </c>
      <c r="F29" s="89">
        <f t="shared" si="0"/>
        <v>0</v>
      </c>
    </row>
    <row r="30" spans="1:6" s="57" customFormat="1" ht="13.5" customHeight="1">
      <c r="A30" s="5" t="s">
        <v>26</v>
      </c>
      <c r="B30" s="23">
        <v>3740.52</v>
      </c>
      <c r="C30" s="23">
        <v>0</v>
      </c>
      <c r="D30" s="23">
        <v>0</v>
      </c>
      <c r="E30" s="23">
        <v>0</v>
      </c>
      <c r="F30" s="89">
        <f t="shared" si="0"/>
        <v>3740.52</v>
      </c>
    </row>
    <row r="31" spans="1:6" s="57" customFormat="1" ht="13.5" customHeight="1">
      <c r="A31" s="5" t="s">
        <v>34</v>
      </c>
      <c r="B31" s="23">
        <v>347000</v>
      </c>
      <c r="C31" s="23">
        <v>0</v>
      </c>
      <c r="D31" s="23">
        <v>0</v>
      </c>
      <c r="E31" s="23">
        <v>0</v>
      </c>
      <c r="F31" s="89">
        <f t="shared" si="0"/>
        <v>347000</v>
      </c>
    </row>
    <row r="32" spans="1:6" s="57" customFormat="1" ht="13.5" customHeight="1">
      <c r="A32" s="13"/>
      <c r="B32" s="37"/>
      <c r="C32" s="37"/>
      <c r="D32" s="37"/>
      <c r="E32" s="37"/>
      <c r="F32" s="12"/>
    </row>
    <row r="33" spans="1:6" s="57" customFormat="1" ht="13.5" customHeight="1">
      <c r="A33" s="78" t="s">
        <v>16</v>
      </c>
      <c r="B33" s="80">
        <f>SUM(B26:B32)</f>
        <v>1497802.15</v>
      </c>
      <c r="C33" s="80">
        <f>SUM(C26:C32)</f>
        <v>0</v>
      </c>
      <c r="D33" s="80">
        <f>SUM(D26:D32)</f>
        <v>0</v>
      </c>
      <c r="E33" s="80">
        <f>SUM(E26:E32)</f>
        <v>0</v>
      </c>
      <c r="F33" s="80">
        <f>SUM(F26:F31)</f>
        <v>1497802.15</v>
      </c>
    </row>
    <row r="34" spans="1:6" s="57" customFormat="1" ht="13.5" customHeight="1">
      <c r="A34" s="55"/>
      <c r="B34" s="56"/>
      <c r="C34" s="56"/>
      <c r="D34" s="56"/>
      <c r="E34" s="56"/>
      <c r="F34" s="56"/>
    </row>
    <row r="35" spans="1:6" s="57" customFormat="1" ht="13.5" customHeight="1">
      <c r="A35" s="20"/>
      <c r="B35" s="66"/>
      <c r="C35" s="66"/>
      <c r="D35" s="66"/>
      <c r="E35" s="66"/>
      <c r="F35" s="35" t="s">
        <v>47</v>
      </c>
    </row>
    <row r="36" spans="1:6" s="57" customFormat="1" ht="13.5" customHeight="1">
      <c r="A36" s="11" t="s">
        <v>27</v>
      </c>
      <c r="B36" s="24">
        <v>0</v>
      </c>
      <c r="C36" s="24">
        <v>0</v>
      </c>
      <c r="D36" s="24">
        <v>0</v>
      </c>
      <c r="E36" s="24">
        <v>0</v>
      </c>
      <c r="F36" s="90">
        <f aca="true" t="shared" si="1" ref="F36:F43">SUM(B36:E36)</f>
        <v>0</v>
      </c>
    </row>
    <row r="37" spans="1:6" s="57" customFormat="1" ht="13.5" customHeight="1">
      <c r="A37" s="11" t="s">
        <v>28</v>
      </c>
      <c r="B37" s="24">
        <v>129985.83</v>
      </c>
      <c r="C37" s="24">
        <v>0</v>
      </c>
      <c r="D37" s="24">
        <v>0</v>
      </c>
      <c r="E37" s="24">
        <v>0</v>
      </c>
      <c r="F37" s="89">
        <f t="shared" si="1"/>
        <v>129985.83</v>
      </c>
    </row>
    <row r="38" spans="1:6" s="57" customFormat="1" ht="13.5" customHeight="1">
      <c r="A38" s="5" t="s">
        <v>29</v>
      </c>
      <c r="B38" s="24">
        <v>0</v>
      </c>
      <c r="C38" s="24">
        <v>0</v>
      </c>
      <c r="D38" s="24">
        <v>0</v>
      </c>
      <c r="E38" s="24">
        <v>0</v>
      </c>
      <c r="F38" s="89">
        <f t="shared" si="1"/>
        <v>0</v>
      </c>
    </row>
    <row r="39" spans="1:6" s="57" customFormat="1" ht="13.5" customHeight="1">
      <c r="A39" s="5" t="s">
        <v>30</v>
      </c>
      <c r="B39" s="24">
        <v>642651.61</v>
      </c>
      <c r="C39" s="24">
        <v>0</v>
      </c>
      <c r="D39" s="24">
        <v>0</v>
      </c>
      <c r="E39" s="24">
        <v>0</v>
      </c>
      <c r="F39" s="89">
        <f t="shared" si="1"/>
        <v>642651.61</v>
      </c>
    </row>
    <row r="40" spans="1:6" s="57" customFormat="1" ht="13.5" customHeight="1">
      <c r="A40" s="5" t="s">
        <v>72</v>
      </c>
      <c r="B40" s="24">
        <v>0</v>
      </c>
      <c r="C40" s="24">
        <v>0</v>
      </c>
      <c r="D40" s="24">
        <v>0</v>
      </c>
      <c r="E40" s="24">
        <v>0</v>
      </c>
      <c r="F40" s="89">
        <f t="shared" si="1"/>
        <v>0</v>
      </c>
    </row>
    <row r="41" spans="1:6" s="57" customFormat="1" ht="13.5" customHeight="1">
      <c r="A41" s="5" t="s">
        <v>31</v>
      </c>
      <c r="B41" s="24">
        <v>250139.66</v>
      </c>
      <c r="C41" s="24">
        <v>0</v>
      </c>
      <c r="D41" s="24">
        <v>0</v>
      </c>
      <c r="E41" s="24">
        <v>0</v>
      </c>
      <c r="F41" s="89">
        <f t="shared" si="1"/>
        <v>250139.66</v>
      </c>
    </row>
    <row r="42" spans="1:6" s="57" customFormat="1" ht="13.5" customHeight="1">
      <c r="A42" s="11" t="s">
        <v>32</v>
      </c>
      <c r="B42" s="24">
        <v>0</v>
      </c>
      <c r="C42" s="24">
        <v>0</v>
      </c>
      <c r="D42" s="24">
        <v>0</v>
      </c>
      <c r="E42" s="24">
        <v>0</v>
      </c>
      <c r="F42" s="51">
        <f>SUM(B42:E42)</f>
        <v>0</v>
      </c>
    </row>
    <row r="43" spans="1:6" s="57" customFormat="1" ht="13.5" customHeight="1">
      <c r="A43" s="11" t="s">
        <v>63</v>
      </c>
      <c r="B43" s="24">
        <v>0</v>
      </c>
      <c r="C43" s="24">
        <v>0</v>
      </c>
      <c r="D43" s="24">
        <v>0</v>
      </c>
      <c r="E43" s="24">
        <v>0</v>
      </c>
      <c r="F43" s="51">
        <f t="shared" si="1"/>
        <v>0</v>
      </c>
    </row>
    <row r="44" spans="1:6" s="57" customFormat="1" ht="13.5" customHeight="1">
      <c r="A44" s="33"/>
      <c r="B44" s="36"/>
      <c r="C44" s="36"/>
      <c r="D44" s="36"/>
      <c r="E44" s="36"/>
      <c r="F44" s="37"/>
    </row>
    <row r="45" spans="1:6" s="57" customFormat="1" ht="13.5" customHeight="1">
      <c r="A45" s="74" t="s">
        <v>12</v>
      </c>
      <c r="B45" s="76">
        <f>SUM(B36:B43)</f>
        <v>1022777.1</v>
      </c>
      <c r="C45" s="76">
        <f>SUM(C36:C43)</f>
        <v>0</v>
      </c>
      <c r="D45" s="76">
        <f>SUM(D36:D43)</f>
        <v>0</v>
      </c>
      <c r="E45" s="76">
        <f>SUM(E36:E43)</f>
        <v>0</v>
      </c>
      <c r="F45" s="76">
        <f>SUM(F36:F43)</f>
        <v>1022777.1</v>
      </c>
    </row>
    <row r="46" spans="1:6" s="57" customFormat="1" ht="13.5" customHeight="1">
      <c r="A46" s="63"/>
      <c r="B46" s="37"/>
      <c r="C46" s="37"/>
      <c r="D46" s="37"/>
      <c r="E46" s="37"/>
      <c r="F46" s="37"/>
    </row>
    <row r="47" spans="1:6" s="57" customFormat="1" ht="13.5" customHeight="1">
      <c r="A47" s="84" t="s">
        <v>13</v>
      </c>
      <c r="B47" s="85">
        <f>SUM(B33+B45)</f>
        <v>2520579.25</v>
      </c>
      <c r="C47" s="85">
        <f>SUM(C33+C45)</f>
        <v>0</v>
      </c>
      <c r="D47" s="85">
        <f>SUM(D33+D45)</f>
        <v>0</v>
      </c>
      <c r="E47" s="85">
        <f>SUM(E33+E45)</f>
        <v>0</v>
      </c>
      <c r="F47" s="85">
        <f>SUM(F33+F45)</f>
        <v>2520579.25</v>
      </c>
    </row>
    <row r="48" spans="1:6" s="57" customFormat="1" ht="13.5" customHeight="1">
      <c r="A48" s="33"/>
      <c r="B48" s="36"/>
      <c r="C48" s="36"/>
      <c r="D48" s="36"/>
      <c r="E48" s="36"/>
      <c r="F48" s="37"/>
    </row>
    <row r="49" spans="1:6" s="57" customFormat="1" ht="13.5" customHeight="1">
      <c r="A49" s="40" t="s">
        <v>41</v>
      </c>
      <c r="B49" s="98" t="s">
        <v>0</v>
      </c>
      <c r="C49" s="98" t="s">
        <v>1</v>
      </c>
      <c r="D49" s="98" t="s">
        <v>2</v>
      </c>
      <c r="E49" s="98" t="s">
        <v>3</v>
      </c>
      <c r="F49" s="98" t="s">
        <v>4</v>
      </c>
    </row>
    <row r="50" spans="1:6" s="57" customFormat="1" ht="13.5" customHeight="1">
      <c r="A50" s="41" t="s">
        <v>42</v>
      </c>
      <c r="B50" s="99"/>
      <c r="C50" s="99"/>
      <c r="D50" s="99"/>
      <c r="E50" s="99"/>
      <c r="F50" s="99"/>
    </row>
    <row r="51" spans="1:6" s="57" customFormat="1" ht="13.5" customHeight="1">
      <c r="A51" s="9" t="s">
        <v>35</v>
      </c>
      <c r="B51" s="100"/>
      <c r="C51" s="100"/>
      <c r="D51" s="100"/>
      <c r="E51" s="100"/>
      <c r="F51" s="100"/>
    </row>
    <row r="52" spans="1:6" s="57" customFormat="1" ht="13.5" customHeight="1">
      <c r="A52" s="97"/>
      <c r="B52" s="97"/>
      <c r="C52" s="97"/>
      <c r="D52" s="97"/>
      <c r="E52" s="97"/>
      <c r="F52" s="97"/>
    </row>
    <row r="53" spans="1:6" s="57" customFormat="1" ht="13.5" customHeight="1">
      <c r="A53" s="9" t="s">
        <v>70</v>
      </c>
      <c r="B53" s="95" t="s">
        <v>9</v>
      </c>
      <c r="C53" s="95" t="s">
        <v>9</v>
      </c>
      <c r="D53" s="95" t="s">
        <v>9</v>
      </c>
      <c r="E53" s="95" t="s">
        <v>9</v>
      </c>
      <c r="F53" s="10" t="s">
        <v>10</v>
      </c>
    </row>
    <row r="54" spans="1:6" s="57" customFormat="1" ht="13.5" customHeight="1">
      <c r="A54" s="9"/>
      <c r="B54" s="96"/>
      <c r="C54" s="96"/>
      <c r="D54" s="96"/>
      <c r="E54" s="96"/>
      <c r="F54" s="3" t="s">
        <v>11</v>
      </c>
    </row>
    <row r="55" spans="1:6" s="57" customFormat="1" ht="13.5" customHeight="1">
      <c r="A55" s="11" t="s">
        <v>22</v>
      </c>
      <c r="B55" s="23">
        <v>0</v>
      </c>
      <c r="C55" s="23">
        <v>0</v>
      </c>
      <c r="D55" s="23">
        <v>0</v>
      </c>
      <c r="E55" s="23">
        <v>0</v>
      </c>
      <c r="F55" s="89">
        <f aca="true" t="shared" si="2" ref="F55:F60">SUM(B55:E55)</f>
        <v>0</v>
      </c>
    </row>
    <row r="56" spans="1:6" s="57" customFormat="1" ht="13.5" customHeight="1">
      <c r="A56" s="5" t="s">
        <v>23</v>
      </c>
      <c r="B56" s="23">
        <v>137173.13</v>
      </c>
      <c r="C56" s="23">
        <v>0</v>
      </c>
      <c r="D56" s="23">
        <v>0</v>
      </c>
      <c r="E56" s="23">
        <v>0</v>
      </c>
      <c r="F56" s="89">
        <f t="shared" si="2"/>
        <v>137173.13</v>
      </c>
    </row>
    <row r="57" spans="1:6" s="57" customFormat="1" ht="13.5" customHeight="1">
      <c r="A57" s="5" t="s">
        <v>24</v>
      </c>
      <c r="B57" s="23">
        <v>198018.6</v>
      </c>
      <c r="C57" s="23">
        <v>0</v>
      </c>
      <c r="D57" s="23">
        <v>0</v>
      </c>
      <c r="E57" s="23">
        <v>0</v>
      </c>
      <c r="F57" s="89">
        <f t="shared" si="2"/>
        <v>198018.6</v>
      </c>
    </row>
    <row r="58" spans="1:6" s="57" customFormat="1" ht="13.5" customHeight="1">
      <c r="A58" s="5" t="s">
        <v>26</v>
      </c>
      <c r="B58" s="23">
        <v>0</v>
      </c>
      <c r="C58" s="23">
        <v>0</v>
      </c>
      <c r="D58" s="23">
        <v>0</v>
      </c>
      <c r="E58" s="23">
        <v>0</v>
      </c>
      <c r="F58" s="89">
        <f t="shared" si="2"/>
        <v>0</v>
      </c>
    </row>
    <row r="59" spans="1:6" s="57" customFormat="1" ht="13.5" customHeight="1">
      <c r="A59" s="5" t="s">
        <v>25</v>
      </c>
      <c r="B59" s="23">
        <v>0</v>
      </c>
      <c r="C59" s="23">
        <v>0</v>
      </c>
      <c r="D59" s="23">
        <v>0</v>
      </c>
      <c r="E59" s="23">
        <v>0</v>
      </c>
      <c r="F59" s="51">
        <f t="shared" si="2"/>
        <v>0</v>
      </c>
    </row>
    <row r="60" spans="1:6" s="57" customFormat="1" ht="13.5" customHeight="1">
      <c r="A60" s="5" t="s">
        <v>26</v>
      </c>
      <c r="B60" s="23">
        <v>4724.06</v>
      </c>
      <c r="C60" s="23">
        <v>0</v>
      </c>
      <c r="D60" s="23">
        <v>0</v>
      </c>
      <c r="E60" s="23">
        <v>0</v>
      </c>
      <c r="F60" s="51">
        <f t="shared" si="2"/>
        <v>4724.06</v>
      </c>
    </row>
    <row r="61" spans="1:6" s="57" customFormat="1" ht="13.5" customHeight="1">
      <c r="A61" s="78" t="s">
        <v>16</v>
      </c>
      <c r="B61" s="79">
        <f>SUM(B55:B60)</f>
        <v>339915.79</v>
      </c>
      <c r="C61" s="79">
        <f>SUM(C55:C60)</f>
        <v>0</v>
      </c>
      <c r="D61" s="79">
        <f>SUM(D55:D60)</f>
        <v>0</v>
      </c>
      <c r="E61" s="79">
        <f>SUM(E55:E60)</f>
        <v>0</v>
      </c>
      <c r="F61" s="79">
        <f>SUM(F55:F60)</f>
        <v>339915.79</v>
      </c>
    </row>
    <row r="62" spans="1:6" s="57" customFormat="1" ht="13.5" customHeight="1">
      <c r="A62" s="5"/>
      <c r="B62" s="23"/>
      <c r="C62" s="23"/>
      <c r="D62" s="23"/>
      <c r="E62" s="23"/>
      <c r="F62" s="51"/>
    </row>
    <row r="63" spans="1:6" s="57" customFormat="1" ht="13.5" customHeight="1">
      <c r="A63" s="9" t="s">
        <v>71</v>
      </c>
      <c r="B63" s="95" t="s">
        <v>9</v>
      </c>
      <c r="C63" s="95" t="s">
        <v>9</v>
      </c>
      <c r="D63" s="95" t="s">
        <v>9</v>
      </c>
      <c r="E63" s="95" t="s">
        <v>9</v>
      </c>
      <c r="F63" s="10" t="s">
        <v>10</v>
      </c>
    </row>
    <row r="64" spans="1:6" s="57" customFormat="1" ht="13.5" customHeight="1">
      <c r="A64" s="9"/>
      <c r="B64" s="96"/>
      <c r="C64" s="96"/>
      <c r="D64" s="96"/>
      <c r="E64" s="96"/>
      <c r="F64" s="3" t="s">
        <v>11</v>
      </c>
    </row>
    <row r="65" spans="1:6" s="57" customFormat="1" ht="13.5" customHeight="1">
      <c r="A65" s="11" t="s">
        <v>22</v>
      </c>
      <c r="B65" s="23">
        <v>25390.88</v>
      </c>
      <c r="C65" s="23">
        <v>0</v>
      </c>
      <c r="D65" s="23">
        <v>0</v>
      </c>
      <c r="E65" s="23">
        <v>0</v>
      </c>
      <c r="F65" s="89">
        <f>SUM(B65:E65)</f>
        <v>25390.88</v>
      </c>
    </row>
    <row r="66" spans="1:6" s="57" customFormat="1" ht="13.5" customHeight="1">
      <c r="A66" s="5" t="s">
        <v>23</v>
      </c>
      <c r="B66" s="23">
        <v>142813.56</v>
      </c>
      <c r="C66" s="23">
        <v>0</v>
      </c>
      <c r="D66" s="23">
        <v>0</v>
      </c>
      <c r="E66" s="23">
        <v>0</v>
      </c>
      <c r="F66" s="89">
        <f>SUM(B66:E66)</f>
        <v>142813.56</v>
      </c>
    </row>
    <row r="67" spans="1:6" s="57" customFormat="1" ht="13.5" customHeight="1">
      <c r="A67" s="5" t="s">
        <v>24</v>
      </c>
      <c r="B67" s="23">
        <v>60629.32</v>
      </c>
      <c r="C67" s="23">
        <v>0</v>
      </c>
      <c r="D67" s="23">
        <v>0</v>
      </c>
      <c r="E67" s="23">
        <v>0</v>
      </c>
      <c r="F67" s="89">
        <f>SUM(B67:E67)</f>
        <v>60629.32</v>
      </c>
    </row>
    <row r="68" spans="1:6" s="57" customFormat="1" ht="13.5" customHeight="1">
      <c r="A68" s="5" t="s">
        <v>26</v>
      </c>
      <c r="B68" s="23">
        <v>0</v>
      </c>
      <c r="C68" s="23">
        <v>0</v>
      </c>
      <c r="D68" s="23">
        <v>0</v>
      </c>
      <c r="E68" s="23">
        <v>0</v>
      </c>
      <c r="F68" s="89">
        <f>SUM(B68:E68)</f>
        <v>0</v>
      </c>
    </row>
    <row r="69" spans="1:6" s="57" customFormat="1" ht="13.5" customHeight="1">
      <c r="A69" s="5" t="s">
        <v>25</v>
      </c>
      <c r="B69" s="23">
        <v>0</v>
      </c>
      <c r="C69" s="23">
        <v>0</v>
      </c>
      <c r="D69" s="23">
        <v>0</v>
      </c>
      <c r="E69" s="23">
        <v>0</v>
      </c>
      <c r="F69" s="51">
        <f>SUM(B69:E69)</f>
        <v>0</v>
      </c>
    </row>
    <row r="70" spans="1:6" s="57" customFormat="1" ht="13.5" customHeight="1">
      <c r="A70" s="13"/>
      <c r="B70" s="37"/>
      <c r="C70" s="37"/>
      <c r="D70" s="37"/>
      <c r="E70" s="37"/>
      <c r="F70" s="51"/>
    </row>
    <row r="71" spans="1:6" s="57" customFormat="1" ht="13.5" customHeight="1">
      <c r="A71" s="78" t="s">
        <v>16</v>
      </c>
      <c r="B71" s="80">
        <f>SUM(B65:B70)</f>
        <v>228833.76</v>
      </c>
      <c r="C71" s="80">
        <f>SUM(C65:C70)</f>
        <v>0</v>
      </c>
      <c r="D71" s="80">
        <f>SUM(D65:D70)</f>
        <v>0</v>
      </c>
      <c r="E71" s="80">
        <f>SUM(E65:E70)</f>
        <v>0</v>
      </c>
      <c r="F71" s="81">
        <f>SUM(F65:F69)</f>
        <v>228833.76</v>
      </c>
    </row>
    <row r="72" spans="1:6" s="57" customFormat="1" ht="13.5" customHeight="1">
      <c r="A72" s="20"/>
      <c r="B72" s="66"/>
      <c r="C72" s="66"/>
      <c r="D72" s="66"/>
      <c r="E72" s="66"/>
      <c r="F72" s="67"/>
    </row>
    <row r="73" spans="1:6" s="57" customFormat="1" ht="13.5" customHeight="1">
      <c r="A73" s="42" t="s">
        <v>70</v>
      </c>
      <c r="B73" s="95" t="s">
        <v>9</v>
      </c>
      <c r="C73" s="95" t="s">
        <v>9</v>
      </c>
      <c r="D73" s="95" t="s">
        <v>9</v>
      </c>
      <c r="E73" s="101" t="s">
        <v>9</v>
      </c>
      <c r="F73" s="86" t="s">
        <v>10</v>
      </c>
    </row>
    <row r="74" spans="1:6" s="57" customFormat="1" ht="13.5" customHeight="1">
      <c r="A74" s="42"/>
      <c r="B74" s="96"/>
      <c r="C74" s="96"/>
      <c r="D74" s="96"/>
      <c r="E74" s="102"/>
      <c r="F74" s="87" t="s">
        <v>11</v>
      </c>
    </row>
    <row r="75" spans="1:6" s="57" customFormat="1" ht="13.5" customHeight="1">
      <c r="A75" s="11" t="s">
        <v>27</v>
      </c>
      <c r="B75" s="24">
        <v>35283.51</v>
      </c>
      <c r="C75" s="24">
        <v>0</v>
      </c>
      <c r="D75" s="24">
        <v>0</v>
      </c>
      <c r="E75" s="24">
        <v>0</v>
      </c>
      <c r="F75" s="89">
        <f>SUM(B75:E75)</f>
        <v>35283.51</v>
      </c>
    </row>
    <row r="76" spans="1:6" s="57" customFormat="1" ht="13.5" customHeight="1">
      <c r="A76" s="11" t="s">
        <v>28</v>
      </c>
      <c r="B76" s="24">
        <v>0</v>
      </c>
      <c r="C76" s="24">
        <v>0</v>
      </c>
      <c r="D76" s="24">
        <v>0</v>
      </c>
      <c r="E76" s="24">
        <v>0</v>
      </c>
      <c r="F76" s="89">
        <f aca="true" t="shared" si="3" ref="F76:F82">SUM(B76:E76)</f>
        <v>0</v>
      </c>
    </row>
    <row r="77" spans="1:6" s="57" customFormat="1" ht="13.5" customHeight="1">
      <c r="A77" s="5" t="s">
        <v>29</v>
      </c>
      <c r="B77" s="24">
        <v>0</v>
      </c>
      <c r="C77" s="24">
        <v>0</v>
      </c>
      <c r="D77" s="24">
        <v>0</v>
      </c>
      <c r="E77" s="24">
        <v>0</v>
      </c>
      <c r="F77" s="89">
        <f t="shared" si="3"/>
        <v>0</v>
      </c>
    </row>
    <row r="78" spans="1:6" s="57" customFormat="1" ht="13.5" customHeight="1">
      <c r="A78" s="5" t="s">
        <v>30</v>
      </c>
      <c r="B78" s="24">
        <v>246768.21</v>
      </c>
      <c r="C78" s="24">
        <v>0</v>
      </c>
      <c r="D78" s="24">
        <v>0</v>
      </c>
      <c r="E78" s="24">
        <v>0</v>
      </c>
      <c r="F78" s="89">
        <f t="shared" si="3"/>
        <v>246768.21</v>
      </c>
    </row>
    <row r="79" spans="1:6" s="57" customFormat="1" ht="13.5" customHeight="1">
      <c r="A79" s="5" t="s">
        <v>72</v>
      </c>
      <c r="B79" s="24">
        <v>23675.4</v>
      </c>
      <c r="C79" s="24">
        <v>0</v>
      </c>
      <c r="D79" s="24">
        <v>0</v>
      </c>
      <c r="E79" s="24">
        <v>0</v>
      </c>
      <c r="F79" s="89">
        <f t="shared" si="3"/>
        <v>23675.4</v>
      </c>
    </row>
    <row r="80" spans="1:6" s="57" customFormat="1" ht="13.5" customHeight="1">
      <c r="A80" s="5" t="s">
        <v>31</v>
      </c>
      <c r="B80" s="24">
        <v>0</v>
      </c>
      <c r="C80" s="24">
        <v>0</v>
      </c>
      <c r="D80" s="24">
        <v>0</v>
      </c>
      <c r="E80" s="24">
        <v>0</v>
      </c>
      <c r="F80" s="89">
        <f t="shared" si="3"/>
        <v>0</v>
      </c>
    </row>
    <row r="81" spans="1:6" s="57" customFormat="1" ht="13.5" customHeight="1">
      <c r="A81" s="5" t="s">
        <v>32</v>
      </c>
      <c r="B81" s="24">
        <v>0</v>
      </c>
      <c r="C81" s="24">
        <v>0</v>
      </c>
      <c r="D81" s="24">
        <v>0</v>
      </c>
      <c r="E81" s="24">
        <v>0</v>
      </c>
      <c r="F81" s="51">
        <f t="shared" si="3"/>
        <v>0</v>
      </c>
    </row>
    <row r="82" spans="1:6" s="57" customFormat="1" ht="13.5" customHeight="1">
      <c r="A82" s="11" t="s">
        <v>63</v>
      </c>
      <c r="B82" s="24">
        <v>0</v>
      </c>
      <c r="C82" s="24">
        <v>0</v>
      </c>
      <c r="D82" s="24">
        <v>0</v>
      </c>
      <c r="E82" s="24">
        <v>0</v>
      </c>
      <c r="F82" s="51">
        <f t="shared" si="3"/>
        <v>0</v>
      </c>
    </row>
    <row r="83" spans="1:6" s="57" customFormat="1" ht="13.5" customHeight="1">
      <c r="A83" s="74" t="s">
        <v>12</v>
      </c>
      <c r="B83" s="75">
        <f>SUM(B75:B82)</f>
        <v>305727.12</v>
      </c>
      <c r="C83" s="75">
        <f>SUM(C75:C82)</f>
        <v>0</v>
      </c>
      <c r="D83" s="75">
        <f>SUM(D75:D82)</f>
        <v>0</v>
      </c>
      <c r="E83" s="75">
        <f>SUM(E75:E82)</f>
        <v>0</v>
      </c>
      <c r="F83" s="75">
        <f>SUM(F75:F82)</f>
        <v>305727.12</v>
      </c>
    </row>
    <row r="84" spans="1:6" s="57" customFormat="1" ht="13.5" customHeight="1">
      <c r="A84" s="11"/>
      <c r="B84" s="24"/>
      <c r="C84" s="24"/>
      <c r="D84" s="24"/>
      <c r="E84" s="24"/>
      <c r="F84" s="51"/>
    </row>
    <row r="85" spans="1:6" s="57" customFormat="1" ht="13.5" customHeight="1">
      <c r="A85" s="9" t="s">
        <v>71</v>
      </c>
      <c r="B85" s="95" t="s">
        <v>9</v>
      </c>
      <c r="C85" s="95" t="s">
        <v>9</v>
      </c>
      <c r="D85" s="95" t="s">
        <v>9</v>
      </c>
      <c r="E85" s="95" t="s">
        <v>9</v>
      </c>
      <c r="F85" s="10" t="s">
        <v>10</v>
      </c>
    </row>
    <row r="86" spans="1:6" s="57" customFormat="1" ht="13.5" customHeight="1">
      <c r="A86" s="9"/>
      <c r="B86" s="96"/>
      <c r="C86" s="96"/>
      <c r="D86" s="96"/>
      <c r="E86" s="96"/>
      <c r="F86" s="3" t="s">
        <v>11</v>
      </c>
    </row>
    <row r="87" spans="1:6" s="57" customFormat="1" ht="13.5" customHeight="1">
      <c r="A87" s="11" t="s">
        <v>27</v>
      </c>
      <c r="B87" s="24">
        <v>38156.76</v>
      </c>
      <c r="C87" s="24">
        <v>0</v>
      </c>
      <c r="D87" s="24">
        <v>0</v>
      </c>
      <c r="E87" s="24">
        <v>0</v>
      </c>
      <c r="F87" s="89">
        <f>SUM(B87:E87)</f>
        <v>38156.76</v>
      </c>
    </row>
    <row r="88" spans="1:6" s="57" customFormat="1" ht="13.5" customHeight="1">
      <c r="A88" s="11" t="s">
        <v>28</v>
      </c>
      <c r="B88" s="24">
        <v>0</v>
      </c>
      <c r="C88" s="24">
        <v>0</v>
      </c>
      <c r="D88" s="24">
        <v>0</v>
      </c>
      <c r="E88" s="24">
        <v>0</v>
      </c>
      <c r="F88" s="89">
        <f aca="true" t="shared" si="4" ref="F88:F94">SUM(B88:E88)</f>
        <v>0</v>
      </c>
    </row>
    <row r="89" spans="1:6" s="57" customFormat="1" ht="13.5" customHeight="1">
      <c r="A89" s="5" t="s">
        <v>29</v>
      </c>
      <c r="B89" s="24">
        <v>0</v>
      </c>
      <c r="C89" s="24">
        <v>0</v>
      </c>
      <c r="D89" s="24">
        <v>0</v>
      </c>
      <c r="E89" s="24">
        <v>0</v>
      </c>
      <c r="F89" s="89">
        <f t="shared" si="4"/>
        <v>0</v>
      </c>
    </row>
    <row r="90" spans="1:6" s="57" customFormat="1" ht="13.5" customHeight="1">
      <c r="A90" s="5" t="s">
        <v>30</v>
      </c>
      <c r="B90" s="24">
        <v>246768.12</v>
      </c>
      <c r="C90" s="24">
        <v>0</v>
      </c>
      <c r="D90" s="24">
        <v>0</v>
      </c>
      <c r="E90" s="24">
        <v>0</v>
      </c>
      <c r="F90" s="89">
        <f t="shared" si="4"/>
        <v>246768.12</v>
      </c>
    </row>
    <row r="91" spans="1:6" s="57" customFormat="1" ht="13.5" customHeight="1">
      <c r="A91" s="5" t="s">
        <v>72</v>
      </c>
      <c r="B91" s="24">
        <v>32130.9</v>
      </c>
      <c r="C91" s="24">
        <v>0</v>
      </c>
      <c r="D91" s="24">
        <v>0</v>
      </c>
      <c r="E91" s="24">
        <v>0</v>
      </c>
      <c r="F91" s="89">
        <f t="shared" si="4"/>
        <v>32130.9</v>
      </c>
    </row>
    <row r="92" spans="1:6" s="57" customFormat="1" ht="13.5" customHeight="1">
      <c r="A92" s="5" t="s">
        <v>31</v>
      </c>
      <c r="B92" s="24">
        <v>34600</v>
      </c>
      <c r="C92" s="24">
        <v>0</v>
      </c>
      <c r="D92" s="24">
        <v>0</v>
      </c>
      <c r="E92" s="24">
        <v>0</v>
      </c>
      <c r="F92" s="89">
        <f t="shared" si="4"/>
        <v>34600</v>
      </c>
    </row>
    <row r="93" spans="1:6" s="57" customFormat="1" ht="13.5" customHeight="1">
      <c r="A93" s="5" t="s">
        <v>32</v>
      </c>
      <c r="B93" s="24">
        <v>0</v>
      </c>
      <c r="C93" s="24">
        <v>0</v>
      </c>
      <c r="D93" s="24">
        <v>0</v>
      </c>
      <c r="E93" s="24">
        <v>0</v>
      </c>
      <c r="F93" s="51">
        <f t="shared" si="4"/>
        <v>0</v>
      </c>
    </row>
    <row r="94" spans="1:6" s="57" customFormat="1" ht="13.5" customHeight="1">
      <c r="A94" s="11" t="s">
        <v>63</v>
      </c>
      <c r="B94" s="24">
        <v>0</v>
      </c>
      <c r="C94" s="24">
        <v>0</v>
      </c>
      <c r="D94" s="24">
        <v>0</v>
      </c>
      <c r="E94" s="24">
        <v>0</v>
      </c>
      <c r="F94" s="51">
        <f t="shared" si="4"/>
        <v>0</v>
      </c>
    </row>
    <row r="95" spans="1:6" s="57" customFormat="1" ht="13.5" customHeight="1">
      <c r="A95" s="33"/>
      <c r="B95" s="36"/>
      <c r="C95" s="36"/>
      <c r="D95" s="36"/>
      <c r="E95" s="36"/>
      <c r="F95" s="53"/>
    </row>
    <row r="96" spans="1:6" s="57" customFormat="1" ht="13.5" customHeight="1">
      <c r="A96" s="74" t="s">
        <v>12</v>
      </c>
      <c r="B96" s="76">
        <f>SUM(B87:B94)</f>
        <v>351655.78</v>
      </c>
      <c r="C96" s="76">
        <f>SUM(C87:C94)</f>
        <v>0</v>
      </c>
      <c r="D96" s="76">
        <f>SUM(D87:D94)</f>
        <v>0</v>
      </c>
      <c r="E96" s="76">
        <f>SUM(E87:E94)</f>
        <v>0</v>
      </c>
      <c r="F96" s="77">
        <f>SUM(F87:F94)</f>
        <v>351655.78</v>
      </c>
    </row>
    <row r="97" spans="1:6" s="57" customFormat="1" ht="13.5" customHeight="1">
      <c r="A97" s="63"/>
      <c r="B97" s="37"/>
      <c r="C97" s="37"/>
      <c r="D97" s="37"/>
      <c r="E97" s="37"/>
      <c r="F97" s="53"/>
    </row>
    <row r="98" spans="1:6" s="57" customFormat="1" ht="13.5" customHeight="1">
      <c r="A98" s="82" t="s">
        <v>13</v>
      </c>
      <c r="B98" s="83">
        <f>B96+B83+B71+B61</f>
        <v>1226132.45</v>
      </c>
      <c r="C98" s="83">
        <f>C96+C83+C71+C61</f>
        <v>0</v>
      </c>
      <c r="D98" s="83">
        <f>D96+D83+D71+D61</f>
        <v>0</v>
      </c>
      <c r="E98" s="83">
        <f>E96+E83+E71+E61</f>
        <v>0</v>
      </c>
      <c r="F98" s="83">
        <f>F96+F83+F71+F61</f>
        <v>1226132.45</v>
      </c>
    </row>
    <row r="99" spans="1:6" s="57" customFormat="1" ht="13.5" customHeight="1">
      <c r="A99" s="38"/>
      <c r="B99" s="34"/>
      <c r="C99" s="34"/>
      <c r="D99" s="34"/>
      <c r="E99" s="34"/>
      <c r="F99" s="46" t="s">
        <v>48</v>
      </c>
    </row>
    <row r="100" spans="1:6" s="57" customFormat="1" ht="13.5" customHeight="1">
      <c r="A100" s="40" t="s">
        <v>41</v>
      </c>
      <c r="B100" s="1" t="s">
        <v>0</v>
      </c>
      <c r="C100" s="1" t="s">
        <v>1</v>
      </c>
      <c r="D100" s="1" t="s">
        <v>2</v>
      </c>
      <c r="E100" s="1" t="s">
        <v>3</v>
      </c>
      <c r="F100" s="2" t="s">
        <v>4</v>
      </c>
    </row>
    <row r="101" spans="1:6" s="57" customFormat="1" ht="13.5" customHeight="1">
      <c r="A101" s="41" t="s">
        <v>42</v>
      </c>
      <c r="B101" s="95" t="s">
        <v>9</v>
      </c>
      <c r="C101" s="95" t="s">
        <v>9</v>
      </c>
      <c r="D101" s="95" t="s">
        <v>9</v>
      </c>
      <c r="E101" s="95" t="s">
        <v>9</v>
      </c>
      <c r="F101" s="10" t="s">
        <v>10</v>
      </c>
    </row>
    <row r="102" spans="1:6" s="57" customFormat="1" ht="13.5" customHeight="1">
      <c r="A102" s="42" t="s">
        <v>37</v>
      </c>
      <c r="B102" s="96"/>
      <c r="C102" s="96"/>
      <c r="D102" s="96"/>
      <c r="E102" s="96"/>
      <c r="F102" s="3" t="s">
        <v>11</v>
      </c>
    </row>
    <row r="103" spans="1:6" s="57" customFormat="1" ht="13.5" customHeight="1">
      <c r="A103" s="97"/>
      <c r="B103" s="97"/>
      <c r="C103" s="97"/>
      <c r="D103" s="97"/>
      <c r="E103" s="97"/>
      <c r="F103" s="97"/>
    </row>
    <row r="104" spans="1:6" s="57" customFormat="1" ht="13.5" customHeight="1">
      <c r="A104" s="11" t="s">
        <v>22</v>
      </c>
      <c r="B104" s="23">
        <v>0</v>
      </c>
      <c r="C104" s="23">
        <v>0</v>
      </c>
      <c r="D104" s="23">
        <v>0</v>
      </c>
      <c r="E104" s="23">
        <v>0</v>
      </c>
      <c r="F104" s="51">
        <f>SUM(B104:E104)</f>
        <v>0</v>
      </c>
    </row>
    <row r="105" spans="1:6" s="57" customFormat="1" ht="13.5" customHeight="1">
      <c r="A105" s="5" t="s">
        <v>23</v>
      </c>
      <c r="B105" s="23">
        <v>45513.69</v>
      </c>
      <c r="C105" s="23">
        <v>0</v>
      </c>
      <c r="D105" s="23">
        <v>0</v>
      </c>
      <c r="E105" s="23">
        <v>0</v>
      </c>
      <c r="F105" s="51">
        <f>SUM(B105:E105)</f>
        <v>45513.69</v>
      </c>
    </row>
    <row r="106" spans="1:6" s="57" customFormat="1" ht="13.5" customHeight="1">
      <c r="A106" s="5" t="s">
        <v>24</v>
      </c>
      <c r="B106" s="23">
        <v>19910.68</v>
      </c>
      <c r="C106" s="23">
        <v>0</v>
      </c>
      <c r="D106" s="23">
        <v>0</v>
      </c>
      <c r="E106" s="23">
        <v>0</v>
      </c>
      <c r="F106" s="51">
        <f>SUM(B106:E106)</f>
        <v>19910.68</v>
      </c>
    </row>
    <row r="107" spans="1:6" s="57" customFormat="1" ht="13.5" customHeight="1">
      <c r="A107" s="5" t="s">
        <v>25</v>
      </c>
      <c r="B107" s="23">
        <v>0</v>
      </c>
      <c r="C107" s="23">
        <v>0</v>
      </c>
      <c r="D107" s="23">
        <v>0</v>
      </c>
      <c r="E107" s="23">
        <v>0</v>
      </c>
      <c r="F107" s="51">
        <f>SUM(B107:E107)</f>
        <v>0</v>
      </c>
    </row>
    <row r="108" spans="1:6" s="57" customFormat="1" ht="13.5" customHeight="1">
      <c r="A108" s="5" t="s">
        <v>26</v>
      </c>
      <c r="B108" s="23">
        <v>0</v>
      </c>
      <c r="C108" s="23">
        <v>0</v>
      </c>
      <c r="D108" s="23">
        <v>0</v>
      </c>
      <c r="E108" s="23">
        <v>0</v>
      </c>
      <c r="F108" s="51">
        <f>SUM(B108:E108)</f>
        <v>0</v>
      </c>
    </row>
    <row r="109" spans="1:6" s="57" customFormat="1" ht="13.5" customHeight="1">
      <c r="A109" s="13"/>
      <c r="B109" s="37"/>
      <c r="C109" s="37"/>
      <c r="D109" s="37"/>
      <c r="E109" s="37"/>
      <c r="F109" s="51"/>
    </row>
    <row r="110" spans="1:6" s="57" customFormat="1" ht="13.5" customHeight="1">
      <c r="A110" s="21" t="s">
        <v>16</v>
      </c>
      <c r="B110" s="19">
        <f>SUM(B104:B109)</f>
        <v>65424.37</v>
      </c>
      <c r="C110" s="19">
        <f>SUM(C104:C109)</f>
        <v>0</v>
      </c>
      <c r="D110" s="19">
        <f>SUM(D104:D109)</f>
        <v>0</v>
      </c>
      <c r="E110" s="19">
        <f>SUM(E104:E109)</f>
        <v>0</v>
      </c>
      <c r="F110" s="52">
        <f>SUM(F104:F108)</f>
        <v>65424.37</v>
      </c>
    </row>
    <row r="111" spans="1:6" s="57" customFormat="1" ht="13.5" customHeight="1">
      <c r="A111" s="20"/>
      <c r="B111" s="66"/>
      <c r="C111" s="66"/>
      <c r="D111" s="66"/>
      <c r="E111" s="66"/>
      <c r="F111" s="67"/>
    </row>
    <row r="112" spans="1:6" s="57" customFormat="1" ht="13.5" customHeight="1">
      <c r="A112" s="11" t="s">
        <v>43</v>
      </c>
      <c r="B112" s="24">
        <v>10113.84</v>
      </c>
      <c r="C112" s="24">
        <v>0</v>
      </c>
      <c r="D112" s="24">
        <v>0</v>
      </c>
      <c r="E112" s="24">
        <v>0</v>
      </c>
      <c r="F112" s="51">
        <f>SUM(B112:E112)</f>
        <v>10113.84</v>
      </c>
    </row>
    <row r="113" spans="1:6" s="57" customFormat="1" ht="13.5" customHeight="1">
      <c r="A113" s="5" t="s">
        <v>72</v>
      </c>
      <c r="B113" s="24">
        <v>13528.8</v>
      </c>
      <c r="C113" s="24">
        <v>0</v>
      </c>
      <c r="D113" s="24">
        <v>0</v>
      </c>
      <c r="E113" s="24">
        <v>0</v>
      </c>
      <c r="F113" s="51">
        <f>SUM(B113:E113)</f>
        <v>13528.8</v>
      </c>
    </row>
    <row r="114" spans="1:6" s="57" customFormat="1" ht="13.5" customHeight="1">
      <c r="A114" s="5" t="s">
        <v>36</v>
      </c>
      <c r="B114" s="24">
        <v>12820.5</v>
      </c>
      <c r="C114" s="24">
        <v>0</v>
      </c>
      <c r="D114" s="24">
        <v>0</v>
      </c>
      <c r="E114" s="24">
        <v>0</v>
      </c>
      <c r="F114" s="50">
        <f>SUM(B114:E114)</f>
        <v>12820.5</v>
      </c>
    </row>
    <row r="115" spans="1:6" s="57" customFormat="1" ht="13.5" customHeight="1">
      <c r="A115" s="63"/>
      <c r="B115" s="37"/>
      <c r="C115" s="37" t="s">
        <v>15</v>
      </c>
      <c r="D115" s="37"/>
      <c r="E115" s="37"/>
      <c r="F115" s="53"/>
    </row>
    <row r="116" spans="1:6" s="57" customFormat="1" ht="13.5" customHeight="1">
      <c r="A116" s="7" t="s">
        <v>12</v>
      </c>
      <c r="B116" s="8">
        <f>SUM(B112:B115)</f>
        <v>36463.14</v>
      </c>
      <c r="C116" s="8">
        <f>SUM(C112:C115)</f>
        <v>0</v>
      </c>
      <c r="D116" s="8">
        <f>SUM(D112:D115)</f>
        <v>0</v>
      </c>
      <c r="E116" s="8">
        <f>SUM(E112:E115)</f>
        <v>0</v>
      </c>
      <c r="F116" s="54">
        <f>SUM(F112:F115)</f>
        <v>36463.14</v>
      </c>
    </row>
    <row r="117" spans="1:6" s="57" customFormat="1" ht="13.5" customHeight="1">
      <c r="A117" s="63"/>
      <c r="B117" s="37"/>
      <c r="C117" s="37"/>
      <c r="D117" s="37"/>
      <c r="E117" s="37"/>
      <c r="F117" s="53"/>
    </row>
    <row r="118" spans="1:6" s="57" customFormat="1" ht="13.5" customHeight="1">
      <c r="A118" s="84" t="s">
        <v>13</v>
      </c>
      <c r="B118" s="85">
        <f>SUM(B110+B116)</f>
        <v>101887.51000000001</v>
      </c>
      <c r="C118" s="85">
        <f>SUM(C110+C116)</f>
        <v>0</v>
      </c>
      <c r="D118" s="85">
        <f>SUM(D110+D116)</f>
        <v>0</v>
      </c>
      <c r="E118" s="85">
        <f>SUM(E110+E116)</f>
        <v>0</v>
      </c>
      <c r="F118" s="92">
        <f>SUM(F110+F116)</f>
        <v>101887.51000000001</v>
      </c>
    </row>
    <row r="119" spans="1:6" s="57" customFormat="1" ht="13.5" customHeight="1">
      <c r="A119" s="114"/>
      <c r="B119" s="114"/>
      <c r="C119" s="114"/>
      <c r="D119" s="114"/>
      <c r="E119" s="114"/>
      <c r="F119" s="114"/>
    </row>
    <row r="120" spans="1:6" s="57" customFormat="1" ht="13.5" customHeight="1">
      <c r="A120" s="40" t="s">
        <v>41</v>
      </c>
      <c r="B120" s="1" t="s">
        <v>0</v>
      </c>
      <c r="C120" s="1" t="s">
        <v>1</v>
      </c>
      <c r="D120" s="1" t="s">
        <v>2</v>
      </c>
      <c r="E120" s="1" t="s">
        <v>3</v>
      </c>
      <c r="F120" s="2" t="s">
        <v>4</v>
      </c>
    </row>
    <row r="121" spans="1:6" s="57" customFormat="1" ht="13.5" customHeight="1">
      <c r="A121" s="41" t="s">
        <v>42</v>
      </c>
      <c r="B121" s="95" t="s">
        <v>9</v>
      </c>
      <c r="C121" s="95" t="s">
        <v>9</v>
      </c>
      <c r="D121" s="95" t="s">
        <v>9</v>
      </c>
      <c r="E121" s="95" t="s">
        <v>9</v>
      </c>
      <c r="F121" s="10" t="s">
        <v>10</v>
      </c>
    </row>
    <row r="122" spans="1:6" s="57" customFormat="1" ht="13.5" customHeight="1">
      <c r="A122" s="42" t="s">
        <v>81</v>
      </c>
      <c r="B122" s="96"/>
      <c r="C122" s="96"/>
      <c r="D122" s="96"/>
      <c r="E122" s="96"/>
      <c r="F122" s="3" t="s">
        <v>11</v>
      </c>
    </row>
    <row r="123" spans="1:6" s="57" customFormat="1" ht="13.5" customHeight="1">
      <c r="A123" s="97"/>
      <c r="B123" s="97"/>
      <c r="C123" s="97"/>
      <c r="D123" s="97"/>
      <c r="E123" s="97"/>
      <c r="F123" s="97"/>
    </row>
    <row r="124" spans="1:6" s="57" customFormat="1" ht="13.5" customHeight="1">
      <c r="A124" s="11" t="s">
        <v>22</v>
      </c>
      <c r="B124" s="23">
        <v>0</v>
      </c>
      <c r="C124" s="23">
        <v>0</v>
      </c>
      <c r="D124" s="23">
        <v>0</v>
      </c>
      <c r="E124" s="23">
        <v>0</v>
      </c>
      <c r="F124" s="51">
        <f>SUM(B124:E124)</f>
        <v>0</v>
      </c>
    </row>
    <row r="125" spans="1:6" s="57" customFormat="1" ht="13.5" customHeight="1">
      <c r="A125" s="5" t="s">
        <v>23</v>
      </c>
      <c r="B125" s="23">
        <v>0</v>
      </c>
      <c r="C125" s="23">
        <v>0</v>
      </c>
      <c r="D125" s="23">
        <v>0</v>
      </c>
      <c r="E125" s="23">
        <v>0</v>
      </c>
      <c r="F125" s="51">
        <f>SUM(B125:E125)</f>
        <v>0</v>
      </c>
    </row>
    <row r="126" spans="1:6" s="57" customFormat="1" ht="13.5" customHeight="1">
      <c r="A126" s="5" t="s">
        <v>24</v>
      </c>
      <c r="B126" s="23">
        <v>0</v>
      </c>
      <c r="C126" s="23">
        <v>0</v>
      </c>
      <c r="D126" s="23">
        <v>0</v>
      </c>
      <c r="E126" s="23">
        <v>0</v>
      </c>
      <c r="F126" s="51">
        <f>SUM(B126:E126)</f>
        <v>0</v>
      </c>
    </row>
    <row r="127" spans="1:6" s="57" customFormat="1" ht="13.5" customHeight="1">
      <c r="A127" s="5" t="s">
        <v>25</v>
      </c>
      <c r="B127" s="23">
        <v>0</v>
      </c>
      <c r="C127" s="23">
        <v>0</v>
      </c>
      <c r="D127" s="23">
        <v>0</v>
      </c>
      <c r="E127" s="23">
        <v>0</v>
      </c>
      <c r="F127" s="51">
        <f>SUM(B127:E127)</f>
        <v>0</v>
      </c>
    </row>
    <row r="128" spans="1:6" s="57" customFormat="1" ht="13.5" customHeight="1">
      <c r="A128" s="5" t="s">
        <v>26</v>
      </c>
      <c r="B128" s="23">
        <v>0</v>
      </c>
      <c r="C128" s="23">
        <v>0</v>
      </c>
      <c r="D128" s="23">
        <v>0</v>
      </c>
      <c r="E128" s="23">
        <v>0</v>
      </c>
      <c r="F128" s="51">
        <f>SUM(B128:E128)</f>
        <v>0</v>
      </c>
    </row>
    <row r="129" spans="1:6" s="57" customFormat="1" ht="13.5" customHeight="1">
      <c r="A129" s="13"/>
      <c r="B129" s="37"/>
      <c r="C129" s="37"/>
      <c r="D129" s="37"/>
      <c r="E129" s="37"/>
      <c r="F129" s="51"/>
    </row>
    <row r="130" spans="1:6" s="57" customFormat="1" ht="13.5" customHeight="1">
      <c r="A130" s="21" t="s">
        <v>16</v>
      </c>
      <c r="B130" s="19">
        <f>SUM(B124:B129)</f>
        <v>0</v>
      </c>
      <c r="C130" s="19">
        <f>SUM(C124:C129)</f>
        <v>0</v>
      </c>
      <c r="D130" s="19">
        <f>SUM(D124:D129)</f>
        <v>0</v>
      </c>
      <c r="E130" s="19">
        <f>SUM(E124:E129)</f>
        <v>0</v>
      </c>
      <c r="F130" s="52">
        <f>SUM(F124:F128)</f>
        <v>0</v>
      </c>
    </row>
    <row r="131" spans="1:6" s="57" customFormat="1" ht="13.5" customHeight="1">
      <c r="A131" s="20"/>
      <c r="B131" s="66"/>
      <c r="C131" s="66"/>
      <c r="D131" s="66"/>
      <c r="E131" s="66"/>
      <c r="F131" s="67"/>
    </row>
    <row r="132" spans="1:6" s="57" customFormat="1" ht="13.5" customHeight="1">
      <c r="A132" s="11" t="s">
        <v>43</v>
      </c>
      <c r="B132" s="24">
        <v>8849.61</v>
      </c>
      <c r="C132" s="24">
        <v>0</v>
      </c>
      <c r="D132" s="24">
        <v>0</v>
      </c>
      <c r="E132" s="24">
        <v>0</v>
      </c>
      <c r="F132" s="51">
        <f>SUM(B132:E132)</f>
        <v>8849.61</v>
      </c>
    </row>
    <row r="133" spans="1:6" s="57" customFormat="1" ht="13.5" customHeight="1">
      <c r="A133" s="5" t="s">
        <v>72</v>
      </c>
      <c r="B133" s="24">
        <v>8455.5</v>
      </c>
      <c r="C133" s="24">
        <v>0</v>
      </c>
      <c r="D133" s="24">
        <v>0</v>
      </c>
      <c r="E133" s="24">
        <v>0</v>
      </c>
      <c r="F133" s="51">
        <f>SUM(B133:E133)</f>
        <v>8455.5</v>
      </c>
    </row>
    <row r="134" spans="1:6" s="57" customFormat="1" ht="13.5" customHeight="1">
      <c r="A134" s="5" t="s">
        <v>36</v>
      </c>
      <c r="B134" s="24">
        <v>0</v>
      </c>
      <c r="C134" s="24">
        <v>0</v>
      </c>
      <c r="D134" s="24">
        <v>0</v>
      </c>
      <c r="E134" s="24">
        <v>0</v>
      </c>
      <c r="F134" s="50">
        <f>SUM(B134:E134)</f>
        <v>0</v>
      </c>
    </row>
    <row r="135" spans="1:6" s="57" customFormat="1" ht="13.5" customHeight="1">
      <c r="A135" s="63"/>
      <c r="B135" s="37"/>
      <c r="C135" s="37" t="s">
        <v>15</v>
      </c>
      <c r="D135" s="37"/>
      <c r="E135" s="37"/>
      <c r="F135" s="53"/>
    </row>
    <row r="136" spans="1:6" s="57" customFormat="1" ht="13.5" customHeight="1">
      <c r="A136" s="7" t="s">
        <v>12</v>
      </c>
      <c r="B136" s="8">
        <f>SUM(B132:B135)</f>
        <v>17305.11</v>
      </c>
      <c r="C136" s="8">
        <f>SUM(C132:C135)</f>
        <v>0</v>
      </c>
      <c r="D136" s="8">
        <f>SUM(D132:D135)</f>
        <v>0</v>
      </c>
      <c r="E136" s="8">
        <f>SUM(E132:E135)</f>
        <v>0</v>
      </c>
      <c r="F136" s="54">
        <f>SUM(F132:F135)</f>
        <v>17305.11</v>
      </c>
    </row>
    <row r="137" spans="1:6" s="57" customFormat="1" ht="13.5" customHeight="1">
      <c r="A137" s="63"/>
      <c r="B137" s="37"/>
      <c r="C137" s="37"/>
      <c r="D137" s="37"/>
      <c r="E137" s="37"/>
      <c r="F137" s="53"/>
    </row>
    <row r="138" spans="1:6" s="93" customFormat="1" ht="13.5" customHeight="1">
      <c r="A138" s="84" t="s">
        <v>13</v>
      </c>
      <c r="B138" s="85">
        <f>SUM(B130+B136)</f>
        <v>17305.11</v>
      </c>
      <c r="C138" s="85">
        <f>SUM(C130+C136)</f>
        <v>0</v>
      </c>
      <c r="D138" s="85">
        <f>SUM(D130+D136)</f>
        <v>0</v>
      </c>
      <c r="E138" s="85">
        <f>SUM(E130+E136)</f>
        <v>0</v>
      </c>
      <c r="F138" s="92">
        <f>SUM(F130+F136)</f>
        <v>17305.11</v>
      </c>
    </row>
    <row r="139" spans="1:6" s="57" customFormat="1" ht="13.5" customHeight="1">
      <c r="A139" s="91"/>
      <c r="B139" s="91"/>
      <c r="C139" s="91"/>
      <c r="D139" s="91"/>
      <c r="E139" s="91"/>
      <c r="F139" s="91"/>
    </row>
    <row r="140" spans="1:6" s="57" customFormat="1" ht="13.5" customHeight="1">
      <c r="A140" s="91"/>
      <c r="B140" s="91"/>
      <c r="C140" s="91"/>
      <c r="D140" s="91"/>
      <c r="E140" s="91"/>
      <c r="F140" s="94">
        <f>SUM(F138+F118+F98+F47)</f>
        <v>3865904.3200000003</v>
      </c>
    </row>
    <row r="141" spans="1:6" s="57" customFormat="1" ht="13.5" customHeight="1">
      <c r="A141" s="115"/>
      <c r="B141" s="115"/>
      <c r="C141" s="115"/>
      <c r="D141" s="115"/>
      <c r="E141" s="115"/>
      <c r="F141" s="115"/>
    </row>
    <row r="142" spans="1:6" s="57" customFormat="1" ht="13.5" customHeight="1">
      <c r="A142" s="107" t="s">
        <v>14</v>
      </c>
      <c r="B142" s="107"/>
      <c r="C142" s="107"/>
      <c r="D142" s="107"/>
      <c r="E142" s="107"/>
      <c r="F142" s="107"/>
    </row>
    <row r="143" spans="1:6" s="57" customFormat="1" ht="13.5" customHeight="1">
      <c r="A143" s="112" t="s">
        <v>79</v>
      </c>
      <c r="B143" s="112"/>
      <c r="C143" s="112"/>
      <c r="D143" s="112"/>
      <c r="E143" s="112"/>
      <c r="F143" s="112"/>
    </row>
    <row r="144" spans="1:6" s="57" customFormat="1" ht="13.5" customHeight="1">
      <c r="A144" s="117"/>
      <c r="B144" s="117"/>
      <c r="C144" s="117"/>
      <c r="D144" s="117"/>
      <c r="E144" s="117"/>
      <c r="F144" s="117"/>
    </row>
    <row r="145" spans="1:4" s="57" customFormat="1" ht="13.5" customHeight="1">
      <c r="A145" s="28" t="s">
        <v>50</v>
      </c>
      <c r="B145" s="29">
        <v>1</v>
      </c>
      <c r="C145" s="103">
        <f>F20</f>
        <v>3805446.83</v>
      </c>
      <c r="D145" s="103"/>
    </row>
    <row r="146" spans="1:4" s="57" customFormat="1" ht="13.5" customHeight="1">
      <c r="A146" s="28" t="s">
        <v>18</v>
      </c>
      <c r="B146" s="29">
        <v>0.6</v>
      </c>
      <c r="C146" s="103">
        <f>F20*60/100</f>
        <v>2283268.098</v>
      </c>
      <c r="D146" s="103"/>
    </row>
    <row r="147" spans="1:4" s="57" customFormat="1" ht="13.5" customHeight="1">
      <c r="A147" s="28" t="s">
        <v>17</v>
      </c>
      <c r="B147" s="49">
        <f>C147/F20-0.01%</f>
        <v>0.560143294740765</v>
      </c>
      <c r="C147" s="103">
        <f>F33+F71+F110+F61+F130</f>
        <v>2131976.07</v>
      </c>
      <c r="D147" s="103"/>
    </row>
    <row r="148" spans="1:6" s="57" customFormat="1" ht="13.5" customHeight="1">
      <c r="A148" s="32" t="s">
        <v>19</v>
      </c>
      <c r="B148" s="31">
        <f>B147-B146</f>
        <v>-0.039856705259235015</v>
      </c>
      <c r="C148" s="104">
        <f>C147-C146</f>
        <v>-151292.0280000004</v>
      </c>
      <c r="D148" s="105"/>
      <c r="E148" s="30"/>
      <c r="F148" s="30"/>
    </row>
    <row r="149" spans="1:6" s="57" customFormat="1" ht="13.5" customHeight="1">
      <c r="A149" s="32"/>
      <c r="B149" s="31"/>
      <c r="C149" s="44"/>
      <c r="D149" s="32"/>
      <c r="E149" s="30"/>
      <c r="F149" s="30"/>
    </row>
    <row r="150" spans="1:6" s="57" customFormat="1" ht="13.5" customHeight="1">
      <c r="A150" s="107" t="s">
        <v>45</v>
      </c>
      <c r="B150" s="107"/>
      <c r="C150" s="107"/>
      <c r="D150" s="107"/>
      <c r="E150" s="107"/>
      <c r="F150" s="107"/>
    </row>
    <row r="151" spans="1:6" s="57" customFormat="1" ht="13.5" customHeight="1">
      <c r="A151" s="112" t="str">
        <f>A143</f>
        <v>PRIMEIRO TRIMESTRE DE 2019</v>
      </c>
      <c r="B151" s="112"/>
      <c r="C151" s="112"/>
      <c r="D151" s="112"/>
      <c r="E151" s="112"/>
      <c r="F151" s="112"/>
    </row>
    <row r="152" spans="1:6" s="57" customFormat="1" ht="13.5" customHeight="1">
      <c r="A152" s="116"/>
      <c r="B152" s="116"/>
      <c r="C152" s="116"/>
      <c r="D152" s="116"/>
      <c r="E152" s="116"/>
      <c r="F152" s="116"/>
    </row>
    <row r="153" spans="1:6" s="57" customFormat="1" ht="13.5" customHeight="1">
      <c r="A153" s="28" t="s">
        <v>50</v>
      </c>
      <c r="B153" s="29">
        <v>1</v>
      </c>
      <c r="C153" s="103">
        <f>F20</f>
        <v>3805446.83</v>
      </c>
      <c r="D153" s="103"/>
      <c r="E153" s="43"/>
      <c r="F153" s="43"/>
    </row>
    <row r="154" spans="1:4" s="57" customFormat="1" ht="13.5" customHeight="1">
      <c r="A154" s="28" t="s">
        <v>51</v>
      </c>
      <c r="B154" s="29">
        <v>0.4</v>
      </c>
      <c r="C154" s="103">
        <f>F20*40/100</f>
        <v>1522178.7319999998</v>
      </c>
      <c r="D154" s="103"/>
    </row>
    <row r="155" spans="1:6" s="57" customFormat="1" ht="13.5" customHeight="1">
      <c r="A155" s="28" t="s">
        <v>17</v>
      </c>
      <c r="B155" s="29">
        <f>C155/F20-0.01%</f>
        <v>0.45554379886500734</v>
      </c>
      <c r="C155" s="103">
        <f>F45+F96+F116+F83+F136</f>
        <v>1733928.2499999998</v>
      </c>
      <c r="D155" s="103"/>
      <c r="E155" s="68"/>
      <c r="F155" s="68"/>
    </row>
    <row r="156" spans="1:6" s="57" customFormat="1" ht="13.5" customHeight="1">
      <c r="A156" s="32" t="s">
        <v>52</v>
      </c>
      <c r="B156" s="31">
        <f>B155-B154</f>
        <v>0.05554379886500732</v>
      </c>
      <c r="C156" s="104">
        <f>C155-C154</f>
        <v>211749.51799999992</v>
      </c>
      <c r="D156" s="105"/>
      <c r="E156" s="69"/>
      <c r="F156" s="46" t="s">
        <v>49</v>
      </c>
    </row>
    <row r="157" spans="1:6" ht="12.75">
      <c r="A157" s="43"/>
      <c r="B157" s="43"/>
      <c r="C157" s="43"/>
      <c r="D157" s="43"/>
      <c r="E157" s="26"/>
      <c r="F157" s="26"/>
    </row>
    <row r="158" spans="1:6" ht="12.75">
      <c r="A158" s="118" t="s">
        <v>80</v>
      </c>
      <c r="B158" s="118"/>
      <c r="C158" s="118"/>
      <c r="D158" s="118"/>
      <c r="E158" s="118"/>
      <c r="F158" s="118"/>
    </row>
    <row r="159" spans="1:6" ht="12.75">
      <c r="A159" s="43"/>
      <c r="B159" s="43"/>
      <c r="C159" s="43"/>
      <c r="D159" s="43"/>
      <c r="E159" s="26"/>
      <c r="F159" s="26"/>
    </row>
    <row r="160" spans="1:5" ht="12.75">
      <c r="A160" s="14"/>
      <c r="E160" s="26"/>
    </row>
    <row r="161" spans="1:6" ht="12.75">
      <c r="A161" s="106" t="s">
        <v>77</v>
      </c>
      <c r="B161" s="106"/>
      <c r="C161" s="106"/>
      <c r="D161" s="106"/>
      <c r="E161" s="106"/>
      <c r="F161" s="106"/>
    </row>
    <row r="162" spans="1:6" ht="12.75">
      <c r="A162" s="25"/>
      <c r="B162" s="25"/>
      <c r="C162" s="25"/>
      <c r="D162" s="25"/>
      <c r="E162" s="25"/>
      <c r="F162" s="25"/>
    </row>
    <row r="163" spans="1:6" ht="12.75">
      <c r="A163" s="45"/>
      <c r="B163" s="45"/>
      <c r="C163" s="45"/>
      <c r="D163" s="45"/>
      <c r="E163" s="45"/>
      <c r="F163" s="45"/>
    </row>
    <row r="164" spans="1:6" ht="12.75">
      <c r="A164" s="45"/>
      <c r="B164" s="27"/>
      <c r="C164" s="27"/>
      <c r="D164" s="27"/>
      <c r="E164" s="47"/>
      <c r="F164" s="47"/>
    </row>
    <row r="165" spans="1:6" ht="12.75">
      <c r="A165" s="45" t="s">
        <v>67</v>
      </c>
      <c r="B165" s="27"/>
      <c r="C165" s="27"/>
      <c r="D165" s="45" t="s">
        <v>64</v>
      </c>
      <c r="E165" s="27"/>
      <c r="F165" s="27"/>
    </row>
    <row r="166" spans="1:6" ht="12.75">
      <c r="A166" s="48" t="s">
        <v>75</v>
      </c>
      <c r="B166" s="27"/>
      <c r="C166" s="27"/>
      <c r="D166" s="45" t="s">
        <v>57</v>
      </c>
      <c r="E166" s="27"/>
      <c r="F166" s="27"/>
    </row>
    <row r="167" spans="1:6" ht="12.75">
      <c r="A167" s="48"/>
      <c r="B167" s="27"/>
      <c r="C167" s="27"/>
      <c r="D167" s="45"/>
      <c r="E167" s="27"/>
      <c r="F167" s="27"/>
    </row>
    <row r="168" spans="1:6" ht="12.75">
      <c r="A168" s="48"/>
      <c r="B168" s="27"/>
      <c r="C168" s="27"/>
      <c r="D168" s="45"/>
      <c r="E168" s="27"/>
      <c r="F168" s="27"/>
    </row>
    <row r="169" spans="1:6" ht="12.75">
      <c r="A169" s="48"/>
      <c r="B169" s="27"/>
      <c r="C169" s="27"/>
      <c r="D169" s="45"/>
      <c r="E169" s="47"/>
      <c r="F169" s="47"/>
    </row>
    <row r="170" spans="1:6" ht="12.75">
      <c r="A170" s="70" t="s">
        <v>73</v>
      </c>
      <c r="B170" s="27"/>
      <c r="C170" s="71"/>
      <c r="D170" s="72" t="s">
        <v>68</v>
      </c>
      <c r="E170" s="73"/>
      <c r="F170" s="47"/>
    </row>
    <row r="171" spans="1:6" ht="12.75">
      <c r="A171" s="48" t="s">
        <v>53</v>
      </c>
      <c r="B171" s="27"/>
      <c r="C171" s="27"/>
      <c r="D171" s="45" t="s">
        <v>57</v>
      </c>
      <c r="E171" s="47"/>
      <c r="F171" s="47"/>
    </row>
    <row r="172" spans="1:6" ht="12.75">
      <c r="A172" s="48"/>
      <c r="B172" s="47"/>
      <c r="C172" s="47"/>
      <c r="D172" s="48"/>
      <c r="E172" s="47"/>
      <c r="F172" s="47"/>
    </row>
    <row r="173" spans="1:6" ht="12.75">
      <c r="A173" s="48"/>
      <c r="B173" s="47"/>
      <c r="C173" s="47"/>
      <c r="D173" s="48"/>
      <c r="E173" s="47"/>
      <c r="F173" s="47"/>
    </row>
    <row r="174" spans="1:6" ht="12.75">
      <c r="A174" s="48"/>
      <c r="B174" s="47"/>
      <c r="C174" s="47"/>
      <c r="D174" s="48"/>
      <c r="E174" s="47"/>
      <c r="F174" s="47"/>
    </row>
    <row r="175" spans="1:6" ht="12.75">
      <c r="A175" s="70" t="s">
        <v>65</v>
      </c>
      <c r="B175" s="47"/>
      <c r="C175" s="47"/>
      <c r="D175" s="48" t="s">
        <v>74</v>
      </c>
      <c r="E175" s="47"/>
      <c r="F175" s="47"/>
    </row>
    <row r="176" spans="1:6" ht="12.75">
      <c r="A176" s="48" t="s">
        <v>54</v>
      </c>
      <c r="B176" s="47"/>
      <c r="C176" s="47"/>
      <c r="D176" s="48" t="s">
        <v>58</v>
      </c>
      <c r="E176" s="47"/>
      <c r="F176" s="47"/>
    </row>
    <row r="177" spans="1:6" ht="12.75">
      <c r="A177" s="48"/>
      <c r="B177" s="47"/>
      <c r="C177" s="47"/>
      <c r="D177" s="48"/>
      <c r="E177" s="47"/>
      <c r="F177" s="47"/>
    </row>
    <row r="178" spans="1:6" ht="12.75">
      <c r="A178" s="48"/>
      <c r="B178" s="47"/>
      <c r="C178" s="47"/>
      <c r="D178" s="48"/>
      <c r="E178" s="47"/>
      <c r="F178" s="47"/>
    </row>
    <row r="179" spans="1:6" ht="12.75">
      <c r="A179" s="48"/>
      <c r="B179" s="47"/>
      <c r="C179" s="47"/>
      <c r="D179" s="48"/>
      <c r="E179" s="47"/>
      <c r="F179" s="47"/>
    </row>
    <row r="180" spans="1:6" ht="12.75">
      <c r="A180" s="48" t="s">
        <v>56</v>
      </c>
      <c r="B180" s="47"/>
      <c r="C180" s="47"/>
      <c r="D180" s="48" t="s">
        <v>66</v>
      </c>
      <c r="E180" s="47"/>
      <c r="F180" s="47"/>
    </row>
    <row r="181" spans="1:6" ht="12.75">
      <c r="A181" s="48" t="s">
        <v>55</v>
      </c>
      <c r="B181" s="47"/>
      <c r="C181" s="47"/>
      <c r="D181" s="48" t="s">
        <v>59</v>
      </c>
      <c r="E181" s="47"/>
      <c r="F181" s="47"/>
    </row>
    <row r="182" spans="2:6" ht="12.75">
      <c r="B182" s="47"/>
      <c r="C182" s="47"/>
      <c r="D182" s="48"/>
      <c r="E182" s="47"/>
      <c r="F182" s="47"/>
    </row>
    <row r="183" spans="2:6" ht="12.75">
      <c r="B183" s="47"/>
      <c r="C183" s="47"/>
      <c r="D183" s="48"/>
      <c r="E183" s="47"/>
      <c r="F183" s="47"/>
    </row>
    <row r="184" spans="2:6" ht="12.75">
      <c r="B184" s="47"/>
      <c r="C184" s="47"/>
      <c r="D184" s="48"/>
      <c r="E184" s="47"/>
      <c r="F184" s="47"/>
    </row>
    <row r="185" spans="2:6" ht="12.75">
      <c r="B185" s="47"/>
      <c r="C185" s="47"/>
      <c r="D185" s="48" t="s">
        <v>69</v>
      </c>
      <c r="E185" s="47"/>
      <c r="F185" s="47"/>
    </row>
    <row r="186" spans="2:6" ht="12.75">
      <c r="B186" s="47"/>
      <c r="C186" s="47"/>
      <c r="D186" s="48" t="s">
        <v>60</v>
      </c>
      <c r="E186" s="47"/>
      <c r="F186" s="47"/>
    </row>
    <row r="187" spans="2:6" ht="12.75">
      <c r="B187" s="47"/>
      <c r="C187" s="47"/>
      <c r="D187" s="47"/>
      <c r="E187" s="47"/>
      <c r="F187" s="47"/>
    </row>
    <row r="188" spans="1:6" ht="12.75">
      <c r="A188" s="48"/>
      <c r="B188" s="47"/>
      <c r="C188" s="47"/>
      <c r="D188" s="47"/>
      <c r="E188" s="47"/>
      <c r="F188" s="47"/>
    </row>
    <row r="189" spans="1:6" ht="12.75">
      <c r="A189" s="48"/>
      <c r="B189" s="47"/>
      <c r="C189" s="47"/>
      <c r="D189" s="47"/>
      <c r="E189" s="47"/>
      <c r="F189" s="47"/>
    </row>
    <row r="190" spans="1:6" ht="12.75">
      <c r="A190" s="48"/>
      <c r="B190" s="47"/>
      <c r="C190" s="47"/>
      <c r="E190" s="47"/>
      <c r="F190" s="47"/>
    </row>
    <row r="191" spans="1:6" ht="12.75">
      <c r="A191" s="48"/>
      <c r="B191" s="47"/>
      <c r="C191" s="47"/>
      <c r="E191" s="47"/>
      <c r="F191" s="47"/>
    </row>
    <row r="192" spans="1:6" ht="12.75">
      <c r="A192" s="48"/>
      <c r="B192" s="47"/>
      <c r="C192" s="47"/>
      <c r="D192" s="47"/>
      <c r="E192" s="47"/>
      <c r="F192" s="47"/>
    </row>
    <row r="193" spans="1:6" ht="12.75">
      <c r="A193" s="48"/>
      <c r="B193" s="47"/>
      <c r="C193" s="47"/>
      <c r="D193" s="47"/>
      <c r="E193" s="47"/>
      <c r="F193" s="47"/>
    </row>
    <row r="194" spans="1:6" ht="12.75">
      <c r="A194" s="48"/>
      <c r="B194" s="47"/>
      <c r="C194" s="47"/>
      <c r="D194" s="47"/>
      <c r="E194" s="47"/>
      <c r="F194" s="47"/>
    </row>
    <row r="195" spans="1:6" ht="12.75">
      <c r="A195" s="48"/>
      <c r="B195" s="47"/>
      <c r="C195" s="47"/>
      <c r="D195" s="47"/>
      <c r="E195" s="47"/>
      <c r="F195" s="47"/>
    </row>
    <row r="196" spans="1:6" ht="12.75">
      <c r="A196" s="48"/>
      <c r="B196" s="47"/>
      <c r="C196" s="47"/>
      <c r="D196" s="47"/>
      <c r="E196" s="47"/>
      <c r="F196" s="47"/>
    </row>
    <row r="197" spans="1:6" ht="12.75">
      <c r="A197" s="48"/>
      <c r="B197" s="47"/>
      <c r="C197" s="47"/>
      <c r="D197" s="47"/>
      <c r="E197" s="47"/>
      <c r="F197" s="47"/>
    </row>
    <row r="198" spans="1:6" ht="12.75">
      <c r="A198" s="48"/>
      <c r="B198" s="47"/>
      <c r="C198" s="47"/>
      <c r="D198" s="47"/>
      <c r="E198" s="47"/>
      <c r="F198" s="47"/>
    </row>
    <row r="199" spans="1:6" ht="12.75">
      <c r="A199" s="47"/>
      <c r="B199" s="47"/>
      <c r="C199" s="47"/>
      <c r="D199" s="47"/>
      <c r="E199" s="47"/>
      <c r="F199" s="46" t="s">
        <v>61</v>
      </c>
    </row>
  </sheetData>
  <sheetProtection/>
  <mergeCells count="60">
    <mergeCell ref="A158:F158"/>
    <mergeCell ref="B23:B24"/>
    <mergeCell ref="C23:C24"/>
    <mergeCell ref="D101:D102"/>
    <mergeCell ref="E101:E102"/>
    <mergeCell ref="C101:C102"/>
    <mergeCell ref="D23:D24"/>
    <mergeCell ref="B101:B102"/>
    <mergeCell ref="E63:E64"/>
    <mergeCell ref="E23:E24"/>
    <mergeCell ref="D85:D86"/>
    <mergeCell ref="C147:D147"/>
    <mergeCell ref="A152:F152"/>
    <mergeCell ref="C148:D148"/>
    <mergeCell ref="C146:D146"/>
    <mergeCell ref="C145:D145"/>
    <mergeCell ref="A151:F151"/>
    <mergeCell ref="A150:F150"/>
    <mergeCell ref="A144:F144"/>
    <mergeCell ref="B121:B122"/>
    <mergeCell ref="A25:F25"/>
    <mergeCell ref="A1:F1"/>
    <mergeCell ref="A3:F3"/>
    <mergeCell ref="A4:F4"/>
    <mergeCell ref="A5:F5"/>
    <mergeCell ref="A143:F143"/>
    <mergeCell ref="A21:F21"/>
    <mergeCell ref="A119:F119"/>
    <mergeCell ref="A141:F141"/>
    <mergeCell ref="E85:E86"/>
    <mergeCell ref="C155:D155"/>
    <mergeCell ref="C156:D156"/>
    <mergeCell ref="A161:F161"/>
    <mergeCell ref="A103:F103"/>
    <mergeCell ref="A52:F52"/>
    <mergeCell ref="C153:D153"/>
    <mergeCell ref="C154:D154"/>
    <mergeCell ref="A142:F142"/>
    <mergeCell ref="B85:B86"/>
    <mergeCell ref="C85:C86"/>
    <mergeCell ref="C73:C74"/>
    <mergeCell ref="D73:D74"/>
    <mergeCell ref="E73:E74"/>
    <mergeCell ref="D63:D64"/>
    <mergeCell ref="B53:B54"/>
    <mergeCell ref="C53:C54"/>
    <mergeCell ref="D53:D54"/>
    <mergeCell ref="E53:E54"/>
    <mergeCell ref="B63:B64"/>
    <mergeCell ref="C63:C64"/>
    <mergeCell ref="C121:C122"/>
    <mergeCell ref="D121:D122"/>
    <mergeCell ref="E121:E122"/>
    <mergeCell ref="A123:F123"/>
    <mergeCell ref="B49:B51"/>
    <mergeCell ref="C49:C51"/>
    <mergeCell ref="D49:D51"/>
    <mergeCell ref="E49:E51"/>
    <mergeCell ref="F49:F51"/>
    <mergeCell ref="B73:B74"/>
  </mergeCells>
  <printOptions/>
  <pageMargins left="0.787401575" right="0.787401575" top="1.9375" bottom="0.7" header="0.34" footer="0.492125985"/>
  <pageSetup horizontalDpi="300" verticalDpi="300" orientation="landscape" paperSize="9" r:id="rId3"/>
  <headerFooter alignWithMargins="0">
    <oddHeader>&amp;C&amp;"Kunstler Script,Normal Negrito"&amp;36&amp;GPrefeitura Municipal de Elias Fausto&amp;"Arial,Normal"&amp;10
&amp;"Kunstler Script,Normal Negrito"&amp;18do Estado de São Paulo</oddHeader>
  </headerFooter>
  <rowBreaks count="1" manualBreakCount="1">
    <brk id="156" max="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User</cp:lastModifiedBy>
  <cp:lastPrinted>2019-04-09T19:13:57Z</cp:lastPrinted>
  <dcterms:created xsi:type="dcterms:W3CDTF">2005-07-18T17:56:25Z</dcterms:created>
  <dcterms:modified xsi:type="dcterms:W3CDTF">2019-04-10T18:33:39Z</dcterms:modified>
  <cp:category/>
  <cp:version/>
  <cp:contentType/>
  <cp:contentStatus/>
</cp:coreProperties>
</file>