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tabRatio="0"/>
  </bookViews>
  <sheets>
    <sheet name="Início" sheetId="7" r:id="rId1"/>
    <sheet name="Dados da Empresa" sheetId="8" r:id="rId2"/>
    <sheet name="Plan orçamentária - estimativa" sheetId="22" state="hidden" r:id="rId3"/>
    <sheet name="Plan orçamentária - proposta" sheetId="18" r:id="rId4"/>
    <sheet name="Cronograma" sheetId="19" r:id="rId5"/>
    <sheet name="Códigos Unificados" sheetId="20" r:id="rId6"/>
    <sheet name="Base de dados" sheetId="15" state="hidden" r:id="rId7"/>
    <sheet name="Planilha de descontos" sheetId="21" r:id="rId8"/>
  </sheets>
  <definedNames>
    <definedName name="_xlnm.Print_Area" localSheetId="5">'Códigos Unificados'!$B$7:$H$18</definedName>
    <definedName name="_xlnm.Print_Area" localSheetId="4">Cronograma!$B$7:$I$29</definedName>
    <definedName name="_xlnm.Print_Area" localSheetId="1">'Dados da Empresa'!$B$8:$N$42</definedName>
    <definedName name="_xlnm.Print_Area" localSheetId="3">'Plan orçamentária - proposta'!$B$7:$I$42</definedName>
    <definedName name="_xlnm.Print_Area" localSheetId="7">'Planilha de descontos'!$B$7:$L$22</definedName>
    <definedName name="QUADRO_GERAL" localSheetId="5">#REF!</definedName>
    <definedName name="QUADRO_GERAL" localSheetId="4">#REF!</definedName>
    <definedName name="QUADRO_GERAL" localSheetId="3">#REF!</definedName>
    <definedName name="QUADRO_GERAL" localSheetId="7">#REF!</definedName>
    <definedName name="QUADRO_GERAL">#REF!</definedName>
  </definedNames>
  <calcPr calcId="144525"/>
</workbook>
</file>

<file path=xl/calcChain.xml><?xml version="1.0" encoding="utf-8"?>
<calcChain xmlns="http://schemas.openxmlformats.org/spreadsheetml/2006/main">
  <c r="B4" i="15" l="1"/>
  <c r="C4" i="15"/>
  <c r="D4" i="15"/>
  <c r="B5" i="15"/>
  <c r="C5" i="15"/>
  <c r="D5" i="15"/>
  <c r="D3" i="15"/>
  <c r="C3" i="15"/>
  <c r="B3" i="15"/>
  <c r="H24" i="21" l="1"/>
  <c r="F24" i="21"/>
  <c r="E24" i="21"/>
  <c r="C24" i="21"/>
  <c r="B24" i="21"/>
  <c r="H22" i="21"/>
  <c r="F22" i="21"/>
  <c r="E22" i="21"/>
  <c r="C22" i="21"/>
  <c r="B22" i="21"/>
  <c r="H20" i="21"/>
  <c r="F20" i="21"/>
  <c r="E20" i="21"/>
  <c r="C20" i="21"/>
  <c r="B20" i="21"/>
  <c r="K25" i="22" l="1"/>
  <c r="J12" i="22" l="1"/>
  <c r="K12" i="22" s="1"/>
  <c r="K13" i="22" s="1"/>
  <c r="J20" i="22"/>
  <c r="K20" i="22" s="1"/>
  <c r="J23" i="22"/>
  <c r="K23" i="22" s="1"/>
  <c r="K21" i="22" l="1"/>
  <c r="K24" i="22"/>
  <c r="K18" i="22"/>
  <c r="F17" i="20" l="1"/>
  <c r="E18" i="20"/>
  <c r="F18" i="20"/>
  <c r="E17" i="20"/>
  <c r="C26" i="19" l="1"/>
  <c r="C24" i="19"/>
  <c r="C22" i="19"/>
  <c r="C20" i="19"/>
  <c r="H40" i="18" l="1"/>
  <c r="H37" i="18"/>
  <c r="H29" i="18"/>
  <c r="E5" i="15" l="1"/>
  <c r="I24" i="21"/>
  <c r="K24" i="21" s="1"/>
  <c r="L24" i="21" s="1"/>
  <c r="E4" i="15"/>
  <c r="I22" i="21"/>
  <c r="K22" i="21" s="1"/>
  <c r="L22" i="21" s="1"/>
  <c r="E3" i="15"/>
  <c r="I20" i="21"/>
  <c r="I40" i="18"/>
  <c r="I37" i="18"/>
  <c r="G38" i="18" s="1"/>
  <c r="F16" i="20"/>
  <c r="G16" i="20"/>
  <c r="E16" i="20"/>
  <c r="I29" i="18"/>
  <c r="G18" i="20" l="1"/>
  <c r="H18" i="20" s="1"/>
  <c r="G17" i="20"/>
  <c r="H17" i="20" s="1"/>
  <c r="G41" i="18"/>
  <c r="F27" i="19" s="1"/>
  <c r="G27" i="19" s="1"/>
  <c r="G35" i="18"/>
  <c r="F23" i="19" s="1"/>
  <c r="G23" i="19" s="1"/>
  <c r="F25" i="19"/>
  <c r="K20" i="21"/>
  <c r="L20" i="21" s="1"/>
  <c r="G30" i="18"/>
  <c r="H16" i="20"/>
  <c r="G25" i="19" l="1"/>
  <c r="G42" i="18"/>
  <c r="F17" i="19" s="1"/>
  <c r="G19" i="20"/>
  <c r="F21" i="19"/>
  <c r="F29" i="19" s="1"/>
  <c r="G21" i="19" l="1"/>
  <c r="G29" i="19" s="1"/>
  <c r="F24" i="19" l="1"/>
  <c r="F26" i="19"/>
  <c r="F20" i="19"/>
  <c r="G28" i="19"/>
  <c r="F22" i="19"/>
  <c r="F28" i="19" l="1"/>
</calcChain>
</file>

<file path=xl/sharedStrings.xml><?xml version="1.0" encoding="utf-8"?>
<sst xmlns="http://schemas.openxmlformats.org/spreadsheetml/2006/main" count="204" uniqueCount="137">
  <si>
    <t xml:space="preserve">FORMA DE EXECUÇÃO: </t>
  </si>
  <si>
    <t>(    )</t>
  </si>
  <si>
    <t>DIRETA</t>
  </si>
  <si>
    <t>( X )</t>
  </si>
  <si>
    <t>INDIRETA</t>
  </si>
  <si>
    <t>ITEM</t>
  </si>
  <si>
    <t>CÓDIGO</t>
  </si>
  <si>
    <t>DESCRIÇÃO</t>
  </si>
  <si>
    <t>UNIDADE</t>
  </si>
  <si>
    <t>QUANTIDADE</t>
  </si>
  <si>
    <t>PREÇO TOTAL</t>
  </si>
  <si>
    <t>SERVIÇOS PRELIMINARES</t>
  </si>
  <si>
    <t>1.1</t>
  </si>
  <si>
    <t>2.1</t>
  </si>
  <si>
    <t>M²</t>
  </si>
  <si>
    <t>2.2</t>
  </si>
  <si>
    <t>M</t>
  </si>
  <si>
    <t>M³</t>
  </si>
  <si>
    <t>Códigos</t>
  </si>
  <si>
    <t>Quant</t>
  </si>
  <si>
    <t>Valor unit</t>
  </si>
  <si>
    <t>Valor total</t>
  </si>
  <si>
    <t>Estimativa</t>
  </si>
  <si>
    <t>Proposta</t>
  </si>
  <si>
    <t>DESCONTO UNITÁRIO - R$</t>
  </si>
  <si>
    <t>DESCONTO UNITÁRIO - %</t>
  </si>
  <si>
    <t>RAZÃO SOCIAL: XXX...</t>
  </si>
  <si>
    <t>Total do item 1</t>
  </si>
  <si>
    <t>CNPJ: XXX...</t>
  </si>
  <si>
    <t>DATA: XX/XX/2022</t>
  </si>
  <si>
    <t>Objeto:</t>
  </si>
  <si>
    <t>Processo Licitatório:</t>
  </si>
  <si>
    <t>Tomada de Preço:</t>
  </si>
  <si>
    <t xml:space="preserve">Tipo: </t>
  </si>
  <si>
    <t>Menor Preço Global</t>
  </si>
  <si>
    <t>Validade da Proposta:</t>
  </si>
  <si>
    <t>60 Dias</t>
  </si>
  <si>
    <t>CPF:</t>
  </si>
  <si>
    <t>Endereço:</t>
  </si>
  <si>
    <t>Nacionalidade:</t>
  </si>
  <si>
    <t>Dados para asssinatura do contrato</t>
  </si>
  <si>
    <t>E-mail:</t>
  </si>
  <si>
    <t>Telefone:</t>
  </si>
  <si>
    <t>Nome do responsável:</t>
  </si>
  <si>
    <t>RG:</t>
  </si>
  <si>
    <t>Estado civil:</t>
  </si>
  <si>
    <t>Profissão:</t>
  </si>
  <si>
    <t>Outorga por meio de:</t>
  </si>
  <si>
    <t>(  )</t>
  </si>
  <si>
    <t>Procuração</t>
  </si>
  <si>
    <t>Contrato Social</t>
  </si>
  <si>
    <t>Dados boncários para pagamento</t>
  </si>
  <si>
    <t>Agencia:</t>
  </si>
  <si>
    <t>Conta Corrente:</t>
  </si>
  <si>
    <t>Banco:</t>
  </si>
  <si>
    <t>Destinatário:</t>
  </si>
  <si>
    <t>CÓDIGO DO SISTEMA</t>
  </si>
  <si>
    <t>Unid</t>
  </si>
  <si>
    <t>Item</t>
  </si>
  <si>
    <t>Descrição</t>
  </si>
  <si>
    <t>VALID PROPOSTA: XXX...</t>
  </si>
  <si>
    <t xml:space="preserve">Valor total   R$        </t>
  </si>
  <si>
    <t>Descontos</t>
  </si>
  <si>
    <t>Planilha Orçamentária</t>
  </si>
  <si>
    <t>Proposta Comercial</t>
  </si>
  <si>
    <t>Cálculo de Descontos</t>
  </si>
  <si>
    <t>VALOR DA OBRA:</t>
  </si>
  <si>
    <t>ETAPAS/DESCRIÇÃO</t>
  </si>
  <si>
    <t>FÍSICO/ FINANCEIRO</t>
  </si>
  <si>
    <t>MÊS 1</t>
  </si>
  <si>
    <t>Físico %</t>
  </si>
  <si>
    <t>Financeiro</t>
  </si>
  <si>
    <t>TOTAL</t>
  </si>
  <si>
    <t xml:space="preserve">OBRA: </t>
  </si>
  <si>
    <t>LOCAL:</t>
  </si>
  <si>
    <t xml:space="preserve">PRAZO DE EXECUÇÃO: </t>
  </si>
  <si>
    <t>DATA:</t>
  </si>
  <si>
    <t>XX/XX/2022</t>
  </si>
  <si>
    <t>Cronograma Físico e Financeiro</t>
  </si>
  <si>
    <r>
      <rPr>
        <b/>
        <sz val="12"/>
        <color theme="1"/>
        <rFont val="Times New Roman"/>
        <family val="1"/>
      </rPr>
      <t>Prezados Senhores;</t>
    </r>
    <r>
      <rPr>
        <sz val="12"/>
        <color theme="1"/>
        <rFont val="Times New Roman"/>
        <family val="1"/>
      </rPr>
      <t xml:space="preserve">
Após analisarmos toda a documentação, constante da licitação supra referida, Edital e respectivo anexo e tomarmos conhecimento de suas condições, em nome da empresa................, com sede........, inscrita no CNPJ sob o nº .........., propomos executar sob nossa inteira responsabilidade, o objeto do Edital da Tomada de Preços nos temos previstos, pelo Menor Preço Global.</t>
    </r>
  </si>
  <si>
    <t>CÓDIGO REDUZIDO</t>
  </si>
  <si>
    <t>PREFEITURA MUNICIPAL DE CAMANDUCAIA</t>
  </si>
  <si>
    <t>Total Geral</t>
  </si>
  <si>
    <t>TOTAL DAS  ETAPAS</t>
  </si>
  <si>
    <t>PLANILHA ORÇAMENTÁRIA DE CUSTOS</t>
  </si>
  <si>
    <t>3.1</t>
  </si>
  <si>
    <t>4.1</t>
  </si>
  <si>
    <t>TOTAL GERAL DA OBRA</t>
  </si>
  <si>
    <t>Total do item 2</t>
  </si>
  <si>
    <t>Total do item 3</t>
  </si>
  <si>
    <t>Total do item 4</t>
  </si>
  <si>
    <t>BDI:</t>
  </si>
  <si>
    <t>ED-16660</t>
  </si>
  <si>
    <t>2.3</t>
  </si>
  <si>
    <t>PREÇO UNITÁRIO S/ BDI</t>
  </si>
  <si>
    <t>PREÇO UNITÁRIO C/ BDI</t>
  </si>
  <si>
    <t>ED-16660 - FORNECIMENTO E COLOCAÇÃO DE PLACA</t>
  </si>
  <si>
    <t>TOTAL ITEM 4</t>
  </si>
  <si>
    <t>TOTAL ITEM 3</t>
  </si>
  <si>
    <t>TOTAL ITEM 2</t>
  </si>
  <si>
    <t>TOTAL ITEM 1</t>
  </si>
  <si>
    <t>PREÇO UNITÁRIO C/ LDI</t>
  </si>
  <si>
    <t>PREÇO UNITÁRIO S/ LDI</t>
  </si>
  <si>
    <t>Contratação de Empresa Especializada para Pavimentação com Bloquete Trecho da Rua Bem-Te-Vi</t>
  </si>
  <si>
    <t>166/2022</t>
  </si>
  <si>
    <t>021/2022</t>
  </si>
  <si>
    <t>PROCESSO: 166/2022</t>
  </si>
  <si>
    <t>TOMA DE PREÇOS: 021/2022</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</si>
  <si>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</si>
  <si>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DATA: 07/06/2022</t>
  </si>
  <si>
    <t>OBRA: PAVIMENTAÇÃO COM BLOQUETE TRECHO DA RUA BEM-TE-VI- DISTRITO DE MONTE VERDE</t>
  </si>
  <si>
    <t>LOCAL: DISTRITO DE MONTE VERDE- CAMANDUCAIA-MG</t>
  </si>
  <si>
    <t>REGIÃO/MÊS DE REFERÊNCIA: SETOP - MARÇO/2022</t>
  </si>
  <si>
    <t>PRAZO DE EXECUÇÃO: 1 mês</t>
  </si>
  <si>
    <t>SUB-LEITO E BASE</t>
  </si>
  <si>
    <t>RO-41081</t>
  </si>
  <si>
    <t>RO-43113</t>
  </si>
  <si>
    <t>RO-41369</t>
  </si>
  <si>
    <t>REGULARIZAÇÃO DO SUB-LEITO (PROCTOR NORMAL)</t>
  </si>
  <si>
    <t>SERVIÇOS À ENCARGO DA PREFEITURA</t>
  </si>
  <si>
    <t>BASE DE SOLO SEM MISTURA, COMPACTADA NA ENERGIA DO PROCTOR INTERMEDIÁRIO (EXECUÇÃO, INCLUINDO ESCAVAÇÃO, CARGA, DESCARGA, ESPALHAMENTO, UMIDECIMENTO E COMPACTAÇÃO DO MATERIAL; EXCLUI AQUISIÇÃO E TRANSPORTE DO MATERIAL)</t>
  </si>
  <si>
    <t>TRANSPORTE DE MATERIAL DE QUALQUER NATUREZA. DISTÂNCIA MÉDIA DE TRANSPORTE &lt;= 10,00 KM</t>
  </si>
  <si>
    <t>TXKM</t>
  </si>
  <si>
    <t>ED-48665</t>
  </si>
  <si>
    <t>MEIO-FIO COM SARJETA, EXECUTADO C/EXTRUSORA (SARJETA 30X8CM MEIO-FIO 15X10CM X H=23CM), INCLUI ESCAVAÇÃO E ACERTO FAIXA 0,45M</t>
  </si>
  <si>
    <t>ED-50416</t>
  </si>
  <si>
    <t>EXECUÇÃO DE CALÇAMENTO EM BLOQUETE - E = 8 CM - FCK = 35 MPA, INCLUINDO FORNECIMENTO E TRANSPORTE DE TODOS OS MATERIAIS, COLCHÃO DE ASSENTAMENTO E = 6 CM</t>
  </si>
  <si>
    <t>DRENAGEM SUPERFICIAL</t>
  </si>
  <si>
    <t>PAVIMENTAÇÃO COM BLOQUETE TRECHO DA RUA BEM-TE-VI</t>
  </si>
  <si>
    <t>PRAZO DE EXECUÇÃO: 01 mês</t>
  </si>
  <si>
    <t>ED-48665 - MEIO-FIO COM SARJETA</t>
  </si>
  <si>
    <t>ED-50416 - EXECUÇÃO DE CALÇAMENTO EM BLOQUETE</t>
  </si>
  <si>
    <t>01 MÊS</t>
  </si>
  <si>
    <t>Observações</t>
  </si>
  <si>
    <t>OBJETO: PAVIMENTAÇÃO COM BLOQUETE TRECHO DA RUA BEM-TE-VI - DISTRITO DE MONTE VERDE</t>
  </si>
  <si>
    <t>LOCAL: DISTRITO DE MONTE VERDE - CAMANDUCAIA-MG</t>
  </si>
  <si>
    <t>DISTRITO DE MONTE VERDE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</si>
</sst>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164" formatCode="_-&quot;R$&quot;\ * #,##0.00000_-;\-&quot;R$&quot;\ * #,##0.00000_-;_-&quot;R$&quot;\ * &quot;-&quot;??_-;_-@_-"/>
    <numFmt numFmtId="165" formatCode="_(* #,##0.00_);_(* \(#,##0.00\);_(* &quot;-&quot;??_);_(@_)"/>
    <numFmt numFmtId="166" formatCode="mm/yyyy"/>
  </numFmts>
  <fonts count="26" x14ac:knownFonts="1">
    <font>
      <sz val="11"/>
      <color theme="1"/>
      <name val="Calibri"/>
      <family val="2"/>
      <scheme val="minor"/>
    </font>
    <font>
      <sz val="11"/>
      <color theme="1"/>
      <name val="Calibri"/>
      <family val="2"/>
      <scheme val="minor"/>
    </font>
    <font>
      <sz val="10"/>
      <name val="Arial"/>
      <family val="2"/>
    </font>
    <font>
      <sz val="10"/>
      <name val="Arial"/>
      <family val="2"/>
    </font>
    <font>
      <b/>
      <sz val="11"/>
      <color theme="1"/>
      <name val="Times New Roman"/>
      <family val="1"/>
    </font>
    <font>
      <b/>
      <sz val="12"/>
      <color theme="1"/>
      <name val="Times New Roman"/>
      <family val="1"/>
    </font>
    <font>
      <sz val="10.5"/>
      <color theme="1"/>
      <name val="Times New Roman"/>
      <family val="1"/>
    </font>
    <font>
      <b/>
      <sz val="11.5"/>
      <color theme="1"/>
      <name val="Times New Roman"/>
      <family val="1"/>
    </font>
    <font>
      <b/>
      <sz val="10.5"/>
      <name val="Times New Roman"/>
      <family val="1"/>
    </font>
    <font>
      <sz val="10.5"/>
      <name val="Times New Roman"/>
      <family val="1"/>
    </font>
    <font>
      <sz val="10.5"/>
      <color indexed="8"/>
      <name val="Times New Roman"/>
      <family val="1"/>
    </font>
    <font>
      <b/>
      <sz val="10.5"/>
      <color indexed="8"/>
      <name val="Times New Roman"/>
      <family val="1"/>
    </font>
    <font>
      <b/>
      <u/>
      <sz val="14"/>
      <color theme="1"/>
      <name val="Times New Roman"/>
      <family val="1"/>
    </font>
    <font>
      <b/>
      <sz val="10.5"/>
      <color theme="1"/>
      <name val="Times New Roman"/>
      <family val="1"/>
    </font>
    <font>
      <b/>
      <u/>
      <sz val="10.5"/>
      <color theme="1"/>
      <name val="Times New Roman"/>
      <family val="1"/>
    </font>
    <font>
      <sz val="12"/>
      <color theme="1"/>
      <name val="Calibri"/>
      <family val="2"/>
      <scheme val="minor"/>
    </font>
    <font>
      <sz val="12"/>
      <color theme="1"/>
      <name val="Times New Roman"/>
      <family val="1"/>
    </font>
    <font>
      <sz val="10"/>
      <color indexed="8"/>
      <name val="Calibri"/>
      <family val="2"/>
      <scheme val="minor"/>
    </font>
    <font>
      <sz val="10"/>
      <name val="Arial"/>
    </font>
    <font>
      <b/>
      <sz val="10"/>
      <name val="Calibri"/>
      <family val="2"/>
      <scheme val="minor"/>
    </font>
    <font>
      <sz val="10"/>
      <name val="Calibri"/>
      <family val="2"/>
      <scheme val="minor"/>
    </font>
    <font>
      <b/>
      <sz val="10"/>
      <color rgb="FFFF0000"/>
      <name val="Calibri"/>
      <family val="2"/>
      <scheme val="minor"/>
    </font>
    <font>
      <b/>
      <sz val="10"/>
      <color indexed="8"/>
      <name val="Calibri"/>
      <family val="2"/>
      <scheme val="minor"/>
    </font>
    <font>
      <b/>
      <sz val="10"/>
      <color theme="0"/>
      <name val="Calibri"/>
      <family val="2"/>
      <scheme val="minor"/>
    </font>
    <font>
      <b/>
      <sz val="8"/>
      <color rgb="FFC00000"/>
      <name val="Arial"/>
      <family val="2"/>
    </font>
    <font>
      <b/>
      <sz val="10.5"/>
      <color rgb="FFC00000"/>
      <name val="Times New Roman"/>
      <family val="1"/>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theme="9" tint="0.39997558519241921"/>
        <bgColor indexed="64"/>
      </patternFill>
    </fill>
    <fill>
      <patternFill patternType="solid">
        <fgColor theme="9" tint="0.79998168889431442"/>
        <bgColor indexed="64"/>
      </patternFill>
    </fill>
  </fills>
  <borders count="3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3">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xf numFmtId="0" fontId="3" fillId="0" borderId="0"/>
    <xf numFmtId="9" fontId="3"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8" fillId="0" borderId="0"/>
    <xf numFmtId="9" fontId="18" fillId="0" borderId="0" applyFont="0" applyFill="0" applyBorder="0" applyAlignment="0" applyProtection="0"/>
    <xf numFmtId="165"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cellStyleXfs>
  <cellXfs count="175">
    <xf numFmtId="0" fontId="0" fillId="0" borderId="0" xfId="0"/>
    <xf numFmtId="0" fontId="0" fillId="0" borderId="0" xfId="0" applyAlignment="1">
      <alignment vertical="center"/>
    </xf>
    <xf numFmtId="0" fontId="0" fillId="0" borderId="0" xfId="0"/>
    <xf numFmtId="0" fontId="0" fillId="0" borderId="0" xfId="0" applyAlignment="1">
      <alignment horizontal="center" vertical="center"/>
    </xf>
    <xf numFmtId="0" fontId="0" fillId="0" borderId="0" xfId="0" applyBorder="1"/>
    <xf numFmtId="0" fontId="4" fillId="0" borderId="0" xfId="0" applyFont="1" applyAlignment="1">
      <alignment horizontal="left" vertical="center"/>
    </xf>
    <xf numFmtId="0" fontId="0" fillId="0" borderId="0" xfId="0" applyAlignment="1">
      <alignment horizontal="center"/>
    </xf>
    <xf numFmtId="0" fontId="4"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0" fillId="0" borderId="0" xfId="0" applyAlignment="1">
      <alignment horizontal="left" vertical="center"/>
    </xf>
    <xf numFmtId="49" fontId="6" fillId="0" borderId="3" xfId="0" applyNumberFormat="1" applyFont="1" applyBorder="1" applyAlignment="1">
      <alignment horizontal="left" vertical="center"/>
    </xf>
    <xf numFmtId="0" fontId="0" fillId="0" borderId="0" xfId="0" applyAlignment="1"/>
    <xf numFmtId="0" fontId="6" fillId="0" borderId="3" xfId="0" applyFont="1" applyBorder="1" applyAlignment="1">
      <alignment horizontal="center" vertical="center"/>
    </xf>
    <xf numFmtId="3" fontId="6" fillId="0" borderId="3" xfId="0" applyNumberFormat="1" applyFont="1" applyBorder="1" applyAlignment="1">
      <alignment horizontal="center" vertical="center"/>
    </xf>
    <xf numFmtId="4" fontId="6" fillId="0" borderId="3" xfId="0" applyNumberFormat="1" applyFont="1" applyBorder="1" applyAlignment="1">
      <alignment horizontal="center" vertical="center"/>
    </xf>
    <xf numFmtId="44" fontId="6" fillId="0" borderId="3" xfId="0" applyNumberFormat="1" applyFont="1" applyBorder="1" applyAlignment="1">
      <alignment horizontal="center" vertical="center"/>
    </xf>
    <xf numFmtId="1" fontId="7" fillId="4" borderId="3" xfId="0" applyNumberFormat="1" applyFont="1" applyFill="1" applyBorder="1" applyAlignment="1">
      <alignment horizontal="center" vertical="center"/>
    </xf>
    <xf numFmtId="0" fontId="7" fillId="4" borderId="3" xfId="0" applyFont="1" applyFill="1" applyBorder="1" applyAlignment="1">
      <alignment horizontal="center" vertical="center"/>
    </xf>
    <xf numFmtId="0" fontId="0" fillId="0" borderId="0" xfId="0"/>
    <xf numFmtId="0" fontId="8" fillId="6" borderId="3" xfId="0" applyFont="1" applyFill="1" applyBorder="1" applyAlignment="1">
      <alignment horizontal="center" vertical="center" wrapText="1"/>
    </xf>
    <xf numFmtId="10" fontId="10" fillId="7" borderId="3" xfId="0" applyNumberFormat="1" applyFont="1" applyFill="1" applyBorder="1" applyAlignment="1">
      <alignment horizontal="center" vertical="center" wrapText="1"/>
    </xf>
    <xf numFmtId="44" fontId="10" fillId="7" borderId="3" xfId="0" applyNumberFormat="1" applyFont="1" applyFill="1" applyBorder="1" applyAlignment="1">
      <alignment horizontal="center" vertical="center" wrapText="1"/>
    </xf>
    <xf numFmtId="10" fontId="11" fillId="7" borderId="3" xfId="0" applyNumberFormat="1" applyFont="1" applyFill="1" applyBorder="1" applyAlignment="1">
      <alignment horizontal="center" vertical="center" wrapText="1"/>
    </xf>
    <xf numFmtId="44" fontId="11" fillId="7"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164" fontId="6" fillId="0" borderId="3" xfId="0" applyNumberFormat="1" applyFont="1" applyBorder="1" applyAlignment="1">
      <alignment horizontal="center" vertical="center"/>
    </xf>
    <xf numFmtId="0" fontId="9"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0" fontId="6" fillId="0" borderId="0" xfId="0" applyFont="1" applyBorder="1"/>
    <xf numFmtId="0" fontId="6" fillId="0" borderId="0" xfId="0" applyFont="1"/>
    <xf numFmtId="0" fontId="11" fillId="0" borderId="0" xfId="0" applyFont="1" applyFill="1" applyBorder="1" applyAlignment="1">
      <alignment horizontal="center" vertical="center" wrapText="1"/>
    </xf>
    <xf numFmtId="10" fontId="6" fillId="0" borderId="3" xfId="1" applyNumberFormat="1" applyFont="1" applyBorder="1" applyAlignment="1">
      <alignment horizontal="center" vertical="center"/>
    </xf>
    <xf numFmtId="44" fontId="6" fillId="0" borderId="0" xfId="0" applyNumberFormat="1" applyFont="1" applyBorder="1" applyAlignment="1">
      <alignment horizontal="center" vertical="center"/>
    </xf>
    <xf numFmtId="10" fontId="6" fillId="0" borderId="0" xfId="1" applyNumberFormat="1" applyFont="1" applyBorder="1" applyAlignment="1">
      <alignment horizontal="center" vertical="center"/>
    </xf>
    <xf numFmtId="0" fontId="6" fillId="0" borderId="0" xfId="0" applyFont="1" applyBorder="1" applyAlignment="1">
      <alignment horizontal="center" vertical="center"/>
    </xf>
    <xf numFmtId="0" fontId="15" fillId="0" borderId="0" xfId="0" applyFont="1"/>
    <xf numFmtId="0" fontId="8" fillId="6" borderId="3" xfId="0" applyFont="1" applyFill="1" applyBorder="1" applyAlignment="1">
      <alignment vertical="center"/>
    </xf>
    <xf numFmtId="0" fontId="13" fillId="0" borderId="0" xfId="0" applyFont="1" applyBorder="1" applyAlignment="1">
      <alignment horizontal="right" vertical="center"/>
    </xf>
    <xf numFmtId="10" fontId="13" fillId="0" borderId="0" xfId="1" applyNumberFormat="1" applyFont="1" applyBorder="1" applyAlignment="1">
      <alignment horizontal="left" vertical="center"/>
    </xf>
    <xf numFmtId="0" fontId="8" fillId="6" borderId="3" xfId="0" applyFont="1" applyFill="1" applyBorder="1" applyAlignment="1">
      <alignment horizontal="center" vertical="center"/>
    </xf>
    <xf numFmtId="0" fontId="0" fillId="0" borderId="0" xfId="0"/>
    <xf numFmtId="44" fontId="6" fillId="9" borderId="3" xfId="0" applyNumberFormat="1" applyFont="1" applyFill="1" applyBorder="1" applyAlignment="1">
      <alignment horizontal="center" vertical="center"/>
    </xf>
    <xf numFmtId="44" fontId="6" fillId="0" borderId="3" xfId="0" applyNumberFormat="1" applyFont="1" applyBorder="1" applyAlignment="1">
      <alignment horizontal="center" vertical="center"/>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10" fillId="3" borderId="3" xfId="0" applyFont="1" applyFill="1" applyBorder="1" applyAlignment="1">
      <alignment horizontal="left" vertical="center" wrapText="1"/>
    </xf>
    <xf numFmtId="0" fontId="6" fillId="0" borderId="3" xfId="0" applyFont="1" applyFill="1" applyBorder="1" applyAlignment="1">
      <alignment horizontal="center" vertical="center"/>
    </xf>
    <xf numFmtId="4" fontId="9" fillId="0" borderId="3" xfId="0" applyNumberFormat="1" applyFont="1" applyBorder="1" applyAlignment="1">
      <alignment horizontal="center" vertical="center" wrapText="1"/>
    </xf>
    <xf numFmtId="164" fontId="6" fillId="0" borderId="3" xfId="0" applyNumberFormat="1" applyFont="1" applyBorder="1" applyAlignment="1">
      <alignment horizontal="center" vertical="center"/>
    </xf>
    <xf numFmtId="0" fontId="11" fillId="6" borderId="3" xfId="0" applyFont="1" applyFill="1" applyBorder="1" applyAlignment="1">
      <alignment horizontal="center" vertical="center"/>
    </xf>
    <xf numFmtId="0" fontId="11" fillId="6" borderId="2" xfId="0" applyFont="1" applyFill="1" applyBorder="1" applyAlignment="1">
      <alignment horizontal="right" vertical="center"/>
    </xf>
    <xf numFmtId="0" fontId="11" fillId="6" borderId="3" xfId="0" applyFont="1" applyFill="1" applyBorder="1" applyAlignment="1">
      <alignment horizontal="center" vertical="center" wrapText="1"/>
    </xf>
    <xf numFmtId="0" fontId="0" fillId="0" borderId="0" xfId="0"/>
    <xf numFmtId="0" fontId="0" fillId="0" borderId="0" xfId="0"/>
    <xf numFmtId="44" fontId="19" fillId="3" borderId="35" xfId="17" applyNumberFormat="1" applyFont="1" applyFill="1" applyBorder="1" applyAlignment="1">
      <alignment horizontal="center" vertical="center" wrapText="1"/>
    </xf>
    <xf numFmtId="44" fontId="20" fillId="8" borderId="25" xfId="17" applyNumberFormat="1" applyFont="1" applyFill="1" applyBorder="1" applyAlignment="1">
      <alignment horizontal="center" vertical="center" wrapText="1"/>
    </xf>
    <xf numFmtId="44" fontId="20" fillId="3" borderId="31" xfId="17" applyNumberFormat="1" applyFont="1" applyFill="1" applyBorder="1" applyAlignment="1">
      <alignment horizontal="center" vertical="center" wrapText="1"/>
    </xf>
    <xf numFmtId="44" fontId="20" fillId="3" borderId="30" xfId="17" applyNumberFormat="1" applyFont="1" applyFill="1" applyBorder="1" applyAlignment="1">
      <alignment horizontal="center" vertical="center" wrapText="1"/>
    </xf>
    <xf numFmtId="44" fontId="20" fillId="5" borderId="30" xfId="17" applyNumberFormat="1" applyFont="1" applyFill="1" applyBorder="1" applyAlignment="1">
      <alignment horizontal="center" vertical="center" wrapText="1"/>
    </xf>
    <xf numFmtId="2" fontId="20" fillId="3" borderId="3" xfId="21" applyNumberFormat="1" applyFont="1" applyFill="1" applyBorder="1" applyAlignment="1">
      <alignment horizontal="center" vertical="center" wrapText="1"/>
    </xf>
    <xf numFmtId="0" fontId="20" fillId="3" borderId="3" xfId="17" applyFont="1" applyFill="1" applyBorder="1" applyAlignment="1">
      <alignment horizontal="center" vertical="center"/>
    </xf>
    <xf numFmtId="0" fontId="20" fillId="3" borderId="29" xfId="17" applyFont="1" applyFill="1" applyBorder="1" applyAlignment="1">
      <alignment horizontal="center" vertical="center" wrapText="1"/>
    </xf>
    <xf numFmtId="0" fontId="20" fillId="3" borderId="3" xfId="17" applyFont="1" applyFill="1" applyBorder="1" applyAlignment="1">
      <alignment horizontal="left" vertical="center" wrapText="1"/>
    </xf>
    <xf numFmtId="3" fontId="21" fillId="3" borderId="3" xfId="17" applyNumberFormat="1" applyFont="1" applyFill="1" applyBorder="1" applyAlignment="1">
      <alignment horizontal="center" vertical="center"/>
    </xf>
    <xf numFmtId="0" fontId="21" fillId="3" borderId="3" xfId="17" applyFont="1" applyFill="1" applyBorder="1" applyAlignment="1">
      <alignment horizontal="center" vertical="center"/>
    </xf>
    <xf numFmtId="4" fontId="20" fillId="0" borderId="30" xfId="17" applyNumberFormat="1" applyFont="1" applyFill="1" applyBorder="1" applyAlignment="1">
      <alignment horizontal="center" vertical="center" wrapText="1"/>
    </xf>
    <xf numFmtId="0" fontId="20" fillId="3" borderId="33" xfId="17" applyFont="1" applyFill="1" applyBorder="1" applyAlignment="1">
      <alignment horizontal="left" vertical="center" wrapText="1"/>
    </xf>
    <xf numFmtId="3" fontId="21" fillId="3" borderId="33" xfId="17" applyNumberFormat="1" applyFont="1" applyFill="1" applyBorder="1" applyAlignment="1">
      <alignment horizontal="center" vertical="center"/>
    </xf>
    <xf numFmtId="0" fontId="21" fillId="3" borderId="33" xfId="17" applyFont="1" applyFill="1" applyBorder="1" applyAlignment="1">
      <alignment horizontal="center" vertical="center"/>
    </xf>
    <xf numFmtId="0" fontId="20" fillId="3" borderId="30" xfId="17" applyFont="1" applyFill="1" applyBorder="1" applyAlignment="1">
      <alignment horizontal="center" vertical="center"/>
    </xf>
    <xf numFmtId="0" fontId="17" fillId="3" borderId="29" xfId="17" applyFont="1" applyFill="1" applyBorder="1" applyAlignment="1">
      <alignment horizontal="center" vertical="center" wrapText="1"/>
    </xf>
    <xf numFmtId="2" fontId="17" fillId="3" borderId="30" xfId="21" applyNumberFormat="1" applyFont="1" applyFill="1" applyBorder="1" applyAlignment="1">
      <alignment horizontal="center" vertical="center" wrapText="1"/>
    </xf>
    <xf numFmtId="44" fontId="20" fillId="8" borderId="28" xfId="17" applyNumberFormat="1" applyFont="1" applyFill="1" applyBorder="1" applyAlignment="1">
      <alignment horizontal="center" vertical="center" wrapText="1"/>
    </xf>
    <xf numFmtId="0" fontId="22" fillId="0" borderId="25" xfId="17" applyFont="1" applyFill="1" applyBorder="1" applyAlignment="1">
      <alignment horizontal="center" vertical="center" wrapText="1"/>
    </xf>
    <xf numFmtId="0" fontId="22" fillId="0" borderId="24" xfId="17" applyFont="1" applyFill="1" applyBorder="1" applyAlignment="1">
      <alignment horizontal="center" vertical="center" wrapText="1"/>
    </xf>
    <xf numFmtId="0" fontId="22" fillId="0" borderId="24" xfId="17" applyFont="1" applyFill="1" applyBorder="1" applyAlignment="1">
      <alignment horizontal="center" vertical="center"/>
    </xf>
    <xf numFmtId="0" fontId="22" fillId="0" borderId="23" xfId="17" applyFont="1" applyFill="1" applyBorder="1" applyAlignment="1">
      <alignment horizontal="center" vertical="center"/>
    </xf>
    <xf numFmtId="10" fontId="23" fillId="0" borderId="22" xfId="15" applyNumberFormat="1" applyFont="1" applyFill="1" applyBorder="1" applyAlignment="1">
      <alignment horizontal="center" vertical="center"/>
    </xf>
    <xf numFmtId="0" fontId="22" fillId="0" borderId="5" xfId="17" applyFont="1" applyFill="1" applyBorder="1" applyAlignment="1">
      <alignment horizontal="center" vertical="center"/>
    </xf>
    <xf numFmtId="0" fontId="17" fillId="0" borderId="5" xfId="17" applyFont="1" applyBorder="1"/>
    <xf numFmtId="0" fontId="17" fillId="0" borderId="16" xfId="17" applyFont="1" applyBorder="1"/>
    <xf numFmtId="0" fontId="17" fillId="0" borderId="1" xfId="17" applyFont="1" applyBorder="1"/>
    <xf numFmtId="10" fontId="22" fillId="0" borderId="3" xfId="17" applyNumberFormat="1" applyFont="1" applyFill="1" applyBorder="1" applyAlignment="1">
      <alignment horizontal="center" vertical="center"/>
    </xf>
    <xf numFmtId="0" fontId="22" fillId="0" borderId="2" xfId="17" applyFont="1" applyFill="1" applyBorder="1" applyAlignment="1">
      <alignment horizontal="center" vertical="center"/>
    </xf>
    <xf numFmtId="0" fontId="22" fillId="0" borderId="19" xfId="17" applyFont="1" applyFill="1" applyBorder="1" applyAlignment="1">
      <alignment vertical="center"/>
    </xf>
    <xf numFmtId="0" fontId="22" fillId="0" borderId="17" xfId="17" applyFont="1" applyFill="1" applyBorder="1" applyAlignment="1">
      <alignment horizontal="center" vertical="center"/>
    </xf>
    <xf numFmtId="0" fontId="22" fillId="0" borderId="18" xfId="17" applyFont="1" applyFill="1" applyBorder="1" applyAlignment="1">
      <alignment vertical="center"/>
    </xf>
    <xf numFmtId="0" fontId="22" fillId="0" borderId="9" xfId="17" applyFont="1" applyFill="1" applyBorder="1" applyAlignment="1">
      <alignment horizontal="center" vertical="center"/>
    </xf>
    <xf numFmtId="0" fontId="22" fillId="2" borderId="35" xfId="17" applyFont="1" applyFill="1" applyBorder="1" applyAlignment="1">
      <alignment horizontal="center" vertical="center" wrapText="1"/>
    </xf>
    <xf numFmtId="0" fontId="22" fillId="2" borderId="26" xfId="17" applyFont="1" applyFill="1" applyBorder="1" applyAlignment="1">
      <alignment horizontal="center" vertical="center" wrapText="1"/>
    </xf>
    <xf numFmtId="0" fontId="19" fillId="2" borderId="26" xfId="17" applyFont="1" applyFill="1" applyBorder="1" applyAlignment="1">
      <alignment horizontal="center" vertical="center" wrapText="1"/>
    </xf>
    <xf numFmtId="0" fontId="8" fillId="6" borderId="2" xfId="0" applyFont="1" applyFill="1" applyBorder="1" applyAlignment="1">
      <alignment vertical="center" wrapText="1"/>
    </xf>
    <xf numFmtId="0" fontId="8" fillId="6" borderId="2" xfId="0" applyFont="1" applyFill="1" applyBorder="1" applyAlignment="1">
      <alignment vertical="center"/>
    </xf>
    <xf numFmtId="44" fontId="8" fillId="6" borderId="4" xfId="0" applyNumberFormat="1" applyFont="1" applyFill="1" applyBorder="1" applyAlignment="1">
      <alignment horizontal="left" vertical="center"/>
    </xf>
    <xf numFmtId="0" fontId="8" fillId="6" borderId="4" xfId="0" applyFont="1" applyFill="1" applyBorder="1" applyAlignment="1">
      <alignment horizontal="left" vertical="center"/>
    </xf>
    <xf numFmtId="0" fontId="8" fillId="0" borderId="3"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pplyAlignment="1">
      <alignment horizontal="left" vertical="center"/>
    </xf>
    <xf numFmtId="166" fontId="5" fillId="0" borderId="0" xfId="0" applyNumberFormat="1" applyFont="1" applyAlignment="1">
      <alignment horizontal="left" vertical="center"/>
    </xf>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top" wrapText="1"/>
    </xf>
    <xf numFmtId="0" fontId="22" fillId="0" borderId="6" xfId="17" applyFont="1" applyFill="1" applyBorder="1" applyAlignment="1">
      <alignment horizontal="center" vertical="center"/>
    </xf>
    <xf numFmtId="0" fontId="22" fillId="0" borderId="7" xfId="17" applyFont="1" applyFill="1" applyBorder="1" applyAlignment="1">
      <alignment horizontal="center" vertical="center"/>
    </xf>
    <xf numFmtId="0" fontId="22" fillId="0" borderId="8" xfId="17" applyFont="1" applyFill="1" applyBorder="1" applyAlignment="1">
      <alignment horizontal="center" vertical="center"/>
    </xf>
    <xf numFmtId="0" fontId="22" fillId="0" borderId="10" xfId="17" applyFont="1" applyFill="1" applyBorder="1" applyAlignment="1">
      <alignment horizontal="left" vertical="center"/>
    </xf>
    <xf numFmtId="0" fontId="22" fillId="0" borderId="11" xfId="17" applyFont="1" applyFill="1" applyBorder="1" applyAlignment="1">
      <alignment horizontal="left" vertical="center"/>
    </xf>
    <xf numFmtId="0" fontId="22" fillId="0" borderId="12" xfId="17" applyFont="1" applyFill="1" applyBorder="1" applyAlignment="1">
      <alignment horizontal="left" vertical="center"/>
    </xf>
    <xf numFmtId="0" fontId="22" fillId="0" borderId="13" xfId="17" applyFont="1" applyFill="1" applyBorder="1" applyAlignment="1">
      <alignment horizontal="center" vertical="center"/>
    </xf>
    <xf numFmtId="0" fontId="22" fillId="0" borderId="11" xfId="17" applyFont="1" applyFill="1" applyBorder="1" applyAlignment="1">
      <alignment horizontal="center" vertical="center"/>
    </xf>
    <xf numFmtId="0" fontId="22" fillId="0" borderId="14" xfId="17" applyFont="1" applyFill="1" applyBorder="1" applyAlignment="1">
      <alignment horizontal="center" vertical="center"/>
    </xf>
    <xf numFmtId="0" fontId="22" fillId="0" borderId="15" xfId="17" applyFont="1" applyFill="1" applyBorder="1" applyAlignment="1">
      <alignment horizontal="left" vertical="center"/>
    </xf>
    <xf numFmtId="0" fontId="22" fillId="0" borderId="1" xfId="17" applyFont="1" applyFill="1" applyBorder="1" applyAlignment="1">
      <alignment horizontal="left" vertical="center"/>
    </xf>
    <xf numFmtId="0" fontId="22" fillId="0" borderId="2" xfId="17" applyFont="1" applyFill="1" applyBorder="1" applyAlignment="1">
      <alignment horizontal="center" vertical="center"/>
    </xf>
    <xf numFmtId="0" fontId="20" fillId="0" borderId="1" xfId="17" applyFont="1" applyBorder="1" applyAlignment="1">
      <alignment horizontal="center"/>
    </xf>
    <xf numFmtId="0" fontId="20" fillId="0" borderId="16" xfId="17" applyFont="1" applyBorder="1" applyAlignment="1">
      <alignment horizontal="center"/>
    </xf>
    <xf numFmtId="0" fontId="19" fillId="3" borderId="27" xfId="17" applyFont="1" applyFill="1" applyBorder="1" applyAlignment="1">
      <alignment horizontal="right" vertical="center" wrapText="1"/>
    </xf>
    <xf numFmtId="0" fontId="19" fillId="3" borderId="9" xfId="17" applyFont="1" applyFill="1" applyBorder="1" applyAlignment="1">
      <alignment horizontal="right" vertical="center" wrapText="1"/>
    </xf>
    <xf numFmtId="0" fontId="19" fillId="3" borderId="28" xfId="17" applyFont="1" applyFill="1" applyBorder="1" applyAlignment="1">
      <alignment horizontal="right" vertical="center" wrapText="1"/>
    </xf>
    <xf numFmtId="0" fontId="20" fillId="3" borderId="27" xfId="17" applyFont="1" applyFill="1" applyBorder="1" applyAlignment="1">
      <alignment horizontal="right" vertical="center" wrapText="1"/>
    </xf>
    <xf numFmtId="0" fontId="20" fillId="3" borderId="9" xfId="17" applyFont="1" applyFill="1" applyBorder="1" applyAlignment="1">
      <alignment horizontal="right" vertical="center" wrapText="1"/>
    </xf>
    <xf numFmtId="0" fontId="20" fillId="3" borderId="32" xfId="17" applyFont="1" applyFill="1" applyBorder="1" applyAlignment="1">
      <alignment horizontal="right" vertical="center" wrapText="1"/>
    </xf>
    <xf numFmtId="0" fontId="22" fillId="0" borderId="20" xfId="17" applyFont="1" applyFill="1" applyBorder="1" applyAlignment="1">
      <alignment horizontal="left" vertical="center" wrapText="1"/>
    </xf>
    <xf numFmtId="0" fontId="22" fillId="0" borderId="5" xfId="17" applyFont="1" applyFill="1" applyBorder="1" applyAlignment="1">
      <alignment horizontal="left" vertical="center" wrapText="1"/>
    </xf>
    <xf numFmtId="0" fontId="22" fillId="0" borderId="21" xfId="17" applyFont="1" applyFill="1" applyBorder="1" applyAlignment="1">
      <alignment horizontal="left" vertical="center" wrapText="1"/>
    </xf>
    <xf numFmtId="0" fontId="22" fillId="0" borderId="5" xfId="17" applyFont="1" applyFill="1" applyBorder="1" applyAlignment="1">
      <alignment horizontal="center" vertical="center" wrapText="1"/>
    </xf>
    <xf numFmtId="0" fontId="22" fillId="2" borderId="27" xfId="17" applyFont="1" applyFill="1" applyBorder="1" applyAlignment="1">
      <alignment horizontal="center" vertical="center" wrapText="1"/>
    </xf>
    <xf numFmtId="0" fontId="22" fillId="2" borderId="9" xfId="17" applyFont="1" applyFill="1" applyBorder="1" applyAlignment="1">
      <alignment horizontal="center" vertical="center" wrapText="1"/>
    </xf>
    <xf numFmtId="0" fontId="22" fillId="2" borderId="28" xfId="17" applyFont="1" applyFill="1" applyBorder="1" applyAlignment="1">
      <alignment horizontal="center" vertical="center" wrapText="1"/>
    </xf>
    <xf numFmtId="0" fontId="17" fillId="0" borderId="27" xfId="17" applyFont="1" applyBorder="1" applyAlignment="1">
      <alignment horizontal="right" vertical="center" wrapText="1"/>
    </xf>
    <xf numFmtId="0" fontId="17" fillId="0" borderId="9" xfId="17" applyFont="1" applyBorder="1" applyAlignment="1">
      <alignment horizontal="right" vertical="center" wrapText="1"/>
    </xf>
    <xf numFmtId="0" fontId="17" fillId="0" borderId="32" xfId="17" applyFont="1" applyBorder="1" applyAlignment="1">
      <alignment horizontal="right" vertical="center" wrapText="1"/>
    </xf>
    <xf numFmtId="0" fontId="19" fillId="2" borderId="27" xfId="17" applyFont="1" applyFill="1" applyBorder="1" applyAlignment="1">
      <alignment horizontal="center" vertical="center" wrapText="1"/>
    </xf>
    <xf numFmtId="0" fontId="19" fillId="2" borderId="9" xfId="17" applyFont="1" applyFill="1" applyBorder="1" applyAlignment="1">
      <alignment horizontal="center" vertical="center" wrapText="1"/>
    </xf>
    <xf numFmtId="0" fontId="19" fillId="2" borderId="28" xfId="17" applyFont="1" applyFill="1" applyBorder="1" applyAlignment="1">
      <alignment horizontal="center" vertical="center" wrapText="1"/>
    </xf>
    <xf numFmtId="0" fontId="20" fillId="3" borderId="28" xfId="17" applyFont="1" applyFill="1" applyBorder="1" applyAlignment="1">
      <alignment horizontal="right" vertical="center" wrapText="1"/>
    </xf>
    <xf numFmtId="44" fontId="24" fillId="0" borderId="3" xfId="0" applyNumberFormat="1" applyFont="1" applyBorder="1" applyAlignment="1">
      <alignment horizontal="center" vertical="center"/>
    </xf>
    <xf numFmtId="0" fontId="8" fillId="4" borderId="3" xfId="0" applyFont="1" applyFill="1" applyBorder="1" applyAlignment="1">
      <alignment horizontal="right" vertical="center"/>
    </xf>
    <xf numFmtId="44" fontId="8" fillId="4" borderId="3" xfId="0" applyNumberFormat="1" applyFont="1" applyFill="1" applyBorder="1" applyAlignment="1">
      <alignment horizontal="center"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center" vertical="center"/>
    </xf>
    <xf numFmtId="10" fontId="13" fillId="6" borderId="1" xfId="1" applyNumberFormat="1" applyFont="1" applyFill="1" applyBorder="1" applyAlignment="1">
      <alignment horizontal="left" vertical="center"/>
    </xf>
    <xf numFmtId="10" fontId="13" fillId="6" borderId="4" xfId="1" applyNumberFormat="1" applyFont="1" applyFill="1" applyBorder="1" applyAlignment="1">
      <alignment horizontal="left" vertical="center"/>
    </xf>
    <xf numFmtId="0" fontId="11" fillId="6" borderId="3" xfId="0" applyFont="1" applyFill="1" applyBorder="1" applyAlignment="1">
      <alignment horizontal="left" vertical="center"/>
    </xf>
    <xf numFmtId="0" fontId="9" fillId="6" borderId="3" xfId="0" applyFont="1" applyFill="1" applyBorder="1" applyAlignment="1">
      <alignment horizontal="center"/>
    </xf>
    <xf numFmtId="0" fontId="11" fillId="6" borderId="2"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3" xfId="0" applyFont="1" applyFill="1" applyBorder="1" applyAlignment="1">
      <alignment horizontal="center" vertical="center" wrapText="1"/>
    </xf>
    <xf numFmtId="44" fontId="8" fillId="4" borderId="2" xfId="0" applyNumberFormat="1" applyFont="1" applyFill="1" applyBorder="1" applyAlignment="1">
      <alignment horizontal="center" vertical="center"/>
    </xf>
    <xf numFmtId="44" fontId="8" fillId="4" borderId="1" xfId="0" applyNumberFormat="1" applyFont="1" applyFill="1" applyBorder="1" applyAlignment="1">
      <alignment horizontal="center" vertical="center"/>
    </xf>
    <xf numFmtId="44" fontId="8" fillId="4" borderId="4" xfId="0" applyNumberFormat="1" applyFont="1" applyFill="1" applyBorder="1" applyAlignment="1">
      <alignment horizontal="center" vertical="center"/>
    </xf>
    <xf numFmtId="44" fontId="25" fillId="0" borderId="3" xfId="0" applyNumberFormat="1" applyFont="1" applyBorder="1" applyAlignment="1">
      <alignment horizontal="center" vertical="center"/>
    </xf>
    <xf numFmtId="44" fontId="25" fillId="0" borderId="2" xfId="0" applyNumberFormat="1" applyFont="1" applyBorder="1" applyAlignment="1">
      <alignment horizontal="center" vertical="center"/>
    </xf>
    <xf numFmtId="44" fontId="25" fillId="0" borderId="1" xfId="0" applyNumberFormat="1" applyFont="1" applyBorder="1" applyAlignment="1">
      <alignment horizontal="center" vertical="center"/>
    </xf>
    <xf numFmtId="44" fontId="25" fillId="0" borderId="4" xfId="0" applyNumberFormat="1" applyFont="1" applyBorder="1" applyAlignment="1">
      <alignment horizontal="center" vertical="center"/>
    </xf>
    <xf numFmtId="49" fontId="10" fillId="7" borderId="3" xfId="0" applyNumberFormat="1" applyFont="1" applyFill="1" applyBorder="1" applyAlignment="1">
      <alignment horizontal="center" vertical="center" wrapText="1"/>
    </xf>
    <xf numFmtId="49" fontId="11" fillId="7" borderId="3" xfId="0" applyNumberFormat="1" applyFont="1" applyFill="1" applyBorder="1" applyAlignment="1">
      <alignment horizontal="center" vertical="center" wrapText="1"/>
    </xf>
    <xf numFmtId="0" fontId="6" fillId="7" borderId="3" xfId="0" applyFont="1" applyFill="1" applyBorder="1" applyAlignment="1">
      <alignment horizontal="center" vertical="center" wrapText="1"/>
    </xf>
    <xf numFmtId="0" fontId="9" fillId="7"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9" fillId="7" borderId="34" xfId="0" applyFont="1" applyFill="1" applyBorder="1" applyAlignment="1">
      <alignment horizontal="left" vertical="center" wrapText="1"/>
    </xf>
    <xf numFmtId="0" fontId="6" fillId="7" borderId="30" xfId="0" applyFont="1" applyFill="1" applyBorder="1" applyAlignment="1">
      <alignment horizontal="left" vertical="center" wrapText="1"/>
    </xf>
    <xf numFmtId="0" fontId="8" fillId="6" borderId="30" xfId="0" applyFont="1" applyFill="1" applyBorder="1" applyAlignment="1">
      <alignment horizontal="center" vertical="center"/>
    </xf>
    <xf numFmtId="0" fontId="8" fillId="6" borderId="3" xfId="0" applyFont="1" applyFill="1" applyBorder="1" applyAlignment="1">
      <alignment horizontal="right" vertical="center"/>
    </xf>
    <xf numFmtId="0" fontId="8" fillId="6" borderId="2" xfId="0" applyFont="1" applyFill="1" applyBorder="1" applyAlignment="1">
      <alignment horizontal="right" vertical="center"/>
    </xf>
    <xf numFmtId="0" fontId="8" fillId="6" borderId="3" xfId="0" applyFont="1" applyFill="1" applyBorder="1" applyAlignment="1">
      <alignment horizontal="center" vertical="center" wrapText="1"/>
    </xf>
    <xf numFmtId="0" fontId="8" fillId="6" borderId="34" xfId="0" applyFont="1" applyFill="1" applyBorder="1" applyAlignment="1">
      <alignment horizontal="center" vertical="center"/>
    </xf>
    <xf numFmtId="0" fontId="8" fillId="7" borderId="3" xfId="0" applyFont="1" applyFill="1" applyBorder="1" applyAlignment="1">
      <alignment horizontal="center" vertical="center" wrapText="1"/>
    </xf>
    <xf numFmtId="44" fontId="7" fillId="0" borderId="3" xfId="0" applyNumberFormat="1" applyFont="1" applyBorder="1" applyAlignment="1">
      <alignment horizontal="center" vertical="center"/>
    </xf>
    <xf numFmtId="0" fontId="7" fillId="0" borderId="3" xfId="0" applyFont="1" applyBorder="1" applyAlignment="1">
      <alignment horizontal="right" vertical="center"/>
    </xf>
    <xf numFmtId="0" fontId="14" fillId="0" borderId="3" xfId="0" applyFont="1" applyBorder="1" applyAlignment="1">
      <alignment horizontal="center" vertical="center"/>
    </xf>
  </cellXfs>
  <cellStyles count="33">
    <cellStyle name="Moeda 2" xfId="13"/>
    <cellStyle name="Normal" xfId="0" builtinId="0"/>
    <cellStyle name="Normal 10" xfId="5"/>
    <cellStyle name="Normal 2" xfId="2"/>
    <cellStyle name="Normal 2 2" xfId="7"/>
    <cellStyle name="Normal 2 2 2" xfId="22"/>
    <cellStyle name="Normal 2 3" xfId="17"/>
    <cellStyle name="Normal 2 3 2" xfId="28"/>
    <cellStyle name="Normal 3" xfId="10"/>
    <cellStyle name="Normal 3 2" xfId="14"/>
    <cellStyle name="Normal 3 2 2" xfId="25"/>
    <cellStyle name="Porcentagem" xfId="1" builtinId="5"/>
    <cellStyle name="Porcentagem 2" xfId="3"/>
    <cellStyle name="Porcentagem 2 2" xfId="6"/>
    <cellStyle name="Porcentagem 2 3" xfId="8"/>
    <cellStyle name="Porcentagem 2 3 2" xfId="23"/>
    <cellStyle name="Porcentagem 2 4" xfId="15"/>
    <cellStyle name="Porcentagem 2 4 2" xfId="26"/>
    <cellStyle name="Porcentagem 3" xfId="12"/>
    <cellStyle name="Porcentagem 3 2" xfId="19"/>
    <cellStyle name="Porcentagem 3 2 2" xfId="30"/>
    <cellStyle name="Porcentagem 4" xfId="18"/>
    <cellStyle name="Porcentagem 4 2" xfId="29"/>
    <cellStyle name="Vírgula 2" xfId="4"/>
    <cellStyle name="Vírgula 2 2" xfId="9"/>
    <cellStyle name="Vírgula 2 2 2" xfId="24"/>
    <cellStyle name="Vírgula 2 3" xfId="21"/>
    <cellStyle name="Vírgula 2 3 2" xfId="32"/>
    <cellStyle name="Vírgula 3" xfId="11"/>
    <cellStyle name="Vírgula 3 2" xfId="16"/>
    <cellStyle name="Vírgula 3 2 2" xfId="27"/>
    <cellStyle name="Vírgula 4" xfId="20"/>
    <cellStyle name="Vírgula 4 2"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Cronograma!A1"/><Relationship Id="rId7" Type="http://schemas.openxmlformats.org/officeDocument/2006/relationships/image" Target="../media/image1.png"/><Relationship Id="rId2" Type="http://schemas.openxmlformats.org/officeDocument/2006/relationships/hyperlink" Target="#'Plan or&#231;ament&#225;ria - proposta'!A1"/><Relationship Id="rId1" Type="http://schemas.openxmlformats.org/officeDocument/2006/relationships/hyperlink" Target="#'Dados da Empresa'!A1"/><Relationship Id="rId6" Type="http://schemas.openxmlformats.org/officeDocument/2006/relationships/hyperlink" Target="#'Planilha de descontos'!A1"/><Relationship Id="rId5" Type="http://schemas.openxmlformats.org/officeDocument/2006/relationships/hyperlink" Target="#'C&#243;digos Unificados'!A1"/><Relationship Id="rId4" Type="http://schemas.openxmlformats.org/officeDocument/2006/relationships/hyperlink" Target="#'C&#243;digos Unific'!A1"/></Relationships>
</file>

<file path=xl/drawings/_rels/drawing2.xml.rels><?xml version="1.0" encoding="UTF-8" standalone="yes"?>
<Relationships xmlns="http://schemas.openxmlformats.org/package/2006/relationships"><Relationship Id="rId3" Type="http://schemas.openxmlformats.org/officeDocument/2006/relationships/hyperlink" Target="#Cronograma!A1"/><Relationship Id="rId2" Type="http://schemas.openxmlformats.org/officeDocument/2006/relationships/hyperlink" Target="#'Plan or&#231;ament&#225;ria - proposta'!A1"/><Relationship Id="rId1" Type="http://schemas.openxmlformats.org/officeDocument/2006/relationships/hyperlink" Target="#'Dados da Empresa'!A1"/><Relationship Id="rId6" Type="http://schemas.openxmlformats.org/officeDocument/2006/relationships/hyperlink" Target="#In&#237;cio!A1"/><Relationship Id="rId5" Type="http://schemas.openxmlformats.org/officeDocument/2006/relationships/hyperlink" Target="#'Planilha de descontos'!A1"/><Relationship Id="rId4" Type="http://schemas.openxmlformats.org/officeDocument/2006/relationships/hyperlink" Target="#'C&#243;digos Unificados'!A1"/></Relationships>
</file>

<file path=xl/drawings/_rels/drawing3.xml.rels><?xml version="1.0" encoding="UTF-8" standalone="yes"?>
<Relationships xmlns="http://schemas.openxmlformats.org/package/2006/relationships"><Relationship Id="rId3" Type="http://schemas.openxmlformats.org/officeDocument/2006/relationships/hyperlink" Target="#Cronograma!A1"/><Relationship Id="rId2" Type="http://schemas.openxmlformats.org/officeDocument/2006/relationships/hyperlink" Target="#'Plan or&#231;ament&#225;ria - proposta'!A1"/><Relationship Id="rId1" Type="http://schemas.openxmlformats.org/officeDocument/2006/relationships/hyperlink" Target="#'Dados da Empresa'!A1"/><Relationship Id="rId6" Type="http://schemas.openxmlformats.org/officeDocument/2006/relationships/hyperlink" Target="#In&#237;cio!A1"/><Relationship Id="rId5" Type="http://schemas.openxmlformats.org/officeDocument/2006/relationships/hyperlink" Target="#'Planilha de descontos'!A1"/><Relationship Id="rId4" Type="http://schemas.openxmlformats.org/officeDocument/2006/relationships/hyperlink" Target="#'C&#243;digos Unificados'!A1"/></Relationships>
</file>

<file path=xl/drawings/_rels/drawing4.xml.rels><?xml version="1.0" encoding="UTF-8" standalone="yes"?>
<Relationships xmlns="http://schemas.openxmlformats.org/package/2006/relationships"><Relationship Id="rId3" Type="http://schemas.openxmlformats.org/officeDocument/2006/relationships/hyperlink" Target="#Cronograma!A1"/><Relationship Id="rId2" Type="http://schemas.openxmlformats.org/officeDocument/2006/relationships/hyperlink" Target="#'Plan or&#231;ament&#225;ria - proposta'!A1"/><Relationship Id="rId1" Type="http://schemas.openxmlformats.org/officeDocument/2006/relationships/hyperlink" Target="#'Dados da Empresa'!A1"/><Relationship Id="rId6" Type="http://schemas.openxmlformats.org/officeDocument/2006/relationships/hyperlink" Target="#In&#237;cio!A1"/><Relationship Id="rId5" Type="http://schemas.openxmlformats.org/officeDocument/2006/relationships/hyperlink" Target="#'Planilha de descontos'!A1"/><Relationship Id="rId4" Type="http://schemas.openxmlformats.org/officeDocument/2006/relationships/hyperlink" Target="#'C&#243;digos Unificados'!A1"/></Relationships>
</file>

<file path=xl/drawings/_rels/drawing5.xml.rels><?xml version="1.0" encoding="UTF-8" standalone="yes"?>
<Relationships xmlns="http://schemas.openxmlformats.org/package/2006/relationships"><Relationship Id="rId3" Type="http://schemas.openxmlformats.org/officeDocument/2006/relationships/hyperlink" Target="#Cronograma!A1"/><Relationship Id="rId2" Type="http://schemas.openxmlformats.org/officeDocument/2006/relationships/hyperlink" Target="#'Plan or&#231;ament&#225;ria - proposta'!A1"/><Relationship Id="rId1" Type="http://schemas.openxmlformats.org/officeDocument/2006/relationships/hyperlink" Target="#'Dados da Empresa'!A1"/><Relationship Id="rId6" Type="http://schemas.openxmlformats.org/officeDocument/2006/relationships/hyperlink" Target="#In&#237;cio!A1"/><Relationship Id="rId5" Type="http://schemas.openxmlformats.org/officeDocument/2006/relationships/hyperlink" Target="#'Planilha de descontos'!A1"/><Relationship Id="rId4" Type="http://schemas.openxmlformats.org/officeDocument/2006/relationships/hyperlink" Target="#'C&#243;digos Unificados'!A1"/></Relationships>
</file>

<file path=xl/drawings/_rels/drawing6.xml.rels><?xml version="1.0" encoding="UTF-8" standalone="yes"?>
<Relationships xmlns="http://schemas.openxmlformats.org/package/2006/relationships"><Relationship Id="rId3" Type="http://schemas.openxmlformats.org/officeDocument/2006/relationships/hyperlink" Target="#Cronograma!A1"/><Relationship Id="rId2" Type="http://schemas.openxmlformats.org/officeDocument/2006/relationships/hyperlink" Target="#'Plan or&#231;ament&#225;ria - proposta'!A1"/><Relationship Id="rId1" Type="http://schemas.openxmlformats.org/officeDocument/2006/relationships/hyperlink" Target="#'Dados da Empresa'!A1"/><Relationship Id="rId6" Type="http://schemas.openxmlformats.org/officeDocument/2006/relationships/hyperlink" Target="#In&#237;cio!A1"/><Relationship Id="rId5" Type="http://schemas.openxmlformats.org/officeDocument/2006/relationships/hyperlink" Target="#'Planilha de descontos'!A1"/><Relationship Id="rId4" Type="http://schemas.openxmlformats.org/officeDocument/2006/relationships/hyperlink" Target="#'C&#243;digos Unificados'!A1"/></Relationships>
</file>

<file path=xl/drawings/drawing1.xml><?xml version="1.0" encoding="utf-8"?>
<xdr:wsDr xmlns:xdr="http://schemas.openxmlformats.org/drawingml/2006/spreadsheetDrawing" xmlns:a="http://schemas.openxmlformats.org/drawingml/2006/main">
  <xdr:twoCellAnchor>
    <xdr:from>
      <xdr:col>5</xdr:col>
      <xdr:colOff>142878</xdr:colOff>
      <xdr:row>0</xdr:row>
      <xdr:rowOff>152400</xdr:rowOff>
    </xdr:from>
    <xdr:to>
      <xdr:col>7</xdr:col>
      <xdr:colOff>323852</xdr:colOff>
      <xdr:row>4</xdr:row>
      <xdr:rowOff>85725</xdr:rowOff>
    </xdr:to>
    <xdr:grpSp>
      <xdr:nvGrpSpPr>
        <xdr:cNvPr id="4" name="Grupo 3"/>
        <xdr:cNvGrpSpPr/>
      </xdr:nvGrpSpPr>
      <xdr:grpSpPr>
        <a:xfrm>
          <a:off x="3190878" y="152400"/>
          <a:ext cx="1400174" cy="695325"/>
          <a:chOff x="1228725" y="381000"/>
          <a:chExt cx="1809750" cy="762000"/>
        </a:xfrm>
      </xdr:grpSpPr>
      <xdr:sp macro="" textlink="">
        <xdr:nvSpPr>
          <xdr:cNvPr id="2" name="Retângulo de cantos arredondados 1"/>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 name="CaixaDeTexto 2">
            <a:hlinkClick xmlns:r="http://schemas.openxmlformats.org/officeDocument/2006/relationships" r:id="rId1"/>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Dados</a:t>
            </a:r>
            <a:r>
              <a:rPr lang="pt-BR" sz="1200" b="1" i="0" baseline="0">
                <a:ln>
                  <a:noFill/>
                </a:ln>
                <a:solidFill>
                  <a:schemeClr val="tx1"/>
                </a:solidFill>
                <a:latin typeface="Times New Roman" pitchFamily="18" charset="0"/>
                <a:cs typeface="Times New Roman" pitchFamily="18" charset="0"/>
              </a:rPr>
              <a:t> da Empresa</a:t>
            </a:r>
            <a:endParaRPr lang="pt-BR" sz="1200" b="1" i="0">
              <a:ln>
                <a:noFill/>
              </a:ln>
              <a:solidFill>
                <a:schemeClr val="tx1"/>
              </a:solidFill>
              <a:latin typeface="Times New Roman" pitchFamily="18" charset="0"/>
              <a:cs typeface="Times New Roman" pitchFamily="18" charset="0"/>
            </a:endParaRPr>
          </a:p>
        </xdr:txBody>
      </xdr:sp>
    </xdr:grpSp>
    <xdr:clientData/>
  </xdr:twoCellAnchor>
  <xdr:twoCellAnchor>
    <xdr:from>
      <xdr:col>8</xdr:col>
      <xdr:colOff>133351</xdr:colOff>
      <xdr:row>0</xdr:row>
      <xdr:rowOff>152400</xdr:rowOff>
    </xdr:from>
    <xdr:to>
      <xdr:col>10</xdr:col>
      <xdr:colOff>314325</xdr:colOff>
      <xdr:row>4</xdr:row>
      <xdr:rowOff>85725</xdr:rowOff>
    </xdr:to>
    <xdr:grpSp>
      <xdr:nvGrpSpPr>
        <xdr:cNvPr id="14" name="Grupo 13">
          <a:hlinkClick xmlns:r="http://schemas.openxmlformats.org/officeDocument/2006/relationships" r:id="rId2"/>
        </xdr:cNvPr>
        <xdr:cNvGrpSpPr/>
      </xdr:nvGrpSpPr>
      <xdr:grpSpPr>
        <a:xfrm>
          <a:off x="5010151" y="152400"/>
          <a:ext cx="1400174" cy="695325"/>
          <a:chOff x="1228725" y="381000"/>
          <a:chExt cx="1809750" cy="762000"/>
        </a:xfrm>
      </xdr:grpSpPr>
      <xdr:sp macro="" textlink="">
        <xdr:nvSpPr>
          <xdr:cNvPr id="15" name="Retângulo de cantos arredondados 14"/>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6" name="CaixaDeTexto 15"/>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Orçamentária</a:t>
            </a:r>
          </a:p>
        </xdr:txBody>
      </xdr:sp>
    </xdr:grpSp>
    <xdr:clientData/>
  </xdr:twoCellAnchor>
  <xdr:twoCellAnchor>
    <xdr:from>
      <xdr:col>11</xdr:col>
      <xdr:colOff>133351</xdr:colOff>
      <xdr:row>0</xdr:row>
      <xdr:rowOff>152400</xdr:rowOff>
    </xdr:from>
    <xdr:to>
      <xdr:col>13</xdr:col>
      <xdr:colOff>314325</xdr:colOff>
      <xdr:row>4</xdr:row>
      <xdr:rowOff>85725</xdr:rowOff>
    </xdr:to>
    <xdr:grpSp>
      <xdr:nvGrpSpPr>
        <xdr:cNvPr id="17" name="Grupo 16"/>
        <xdr:cNvGrpSpPr/>
      </xdr:nvGrpSpPr>
      <xdr:grpSpPr>
        <a:xfrm>
          <a:off x="6838951" y="152400"/>
          <a:ext cx="1400174" cy="695325"/>
          <a:chOff x="1228725" y="381000"/>
          <a:chExt cx="1809750" cy="762000"/>
        </a:xfrm>
      </xdr:grpSpPr>
      <xdr:sp macro="" textlink="">
        <xdr:nvSpPr>
          <xdr:cNvPr id="18" name="Retângulo de cantos arredondados 17"/>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9" name="CaixaDeTexto 18">
            <a:hlinkClick xmlns:r="http://schemas.openxmlformats.org/officeDocument/2006/relationships" r:id="rId3"/>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solidFill>
                  <a:schemeClr val="dk1"/>
                </a:solidFill>
                <a:effectLst/>
                <a:latin typeface="Times New Roman" pitchFamily="18" charset="0"/>
                <a:ea typeface="+mn-ea"/>
                <a:cs typeface="Times New Roman" pitchFamily="18" charset="0"/>
              </a:rPr>
              <a:t>Cronograma</a:t>
            </a:r>
            <a:endParaRPr lang="pt-BR" sz="1200" b="1" i="0">
              <a:ln>
                <a:noFill/>
              </a:ln>
              <a:solidFill>
                <a:schemeClr val="tx1"/>
              </a:solidFill>
              <a:latin typeface="Times New Roman" pitchFamily="18" charset="0"/>
              <a:ea typeface="+mn-ea"/>
              <a:cs typeface="Times New Roman" pitchFamily="18" charset="0"/>
            </a:endParaRPr>
          </a:p>
        </xdr:txBody>
      </xdr:sp>
    </xdr:grpSp>
    <xdr:clientData/>
  </xdr:twoCellAnchor>
  <xdr:twoCellAnchor>
    <xdr:from>
      <xdr:col>14</xdr:col>
      <xdr:colOff>133351</xdr:colOff>
      <xdr:row>0</xdr:row>
      <xdr:rowOff>152400</xdr:rowOff>
    </xdr:from>
    <xdr:to>
      <xdr:col>16</xdr:col>
      <xdr:colOff>314325</xdr:colOff>
      <xdr:row>4</xdr:row>
      <xdr:rowOff>85725</xdr:rowOff>
    </xdr:to>
    <xdr:grpSp>
      <xdr:nvGrpSpPr>
        <xdr:cNvPr id="20" name="Grupo 19">
          <a:hlinkClick xmlns:r="http://schemas.openxmlformats.org/officeDocument/2006/relationships" r:id="rId4"/>
        </xdr:cNvPr>
        <xdr:cNvGrpSpPr/>
      </xdr:nvGrpSpPr>
      <xdr:grpSpPr>
        <a:xfrm>
          <a:off x="8667751" y="152400"/>
          <a:ext cx="1400174" cy="695325"/>
          <a:chOff x="1228725" y="381000"/>
          <a:chExt cx="1809750" cy="762000"/>
        </a:xfrm>
      </xdr:grpSpPr>
      <xdr:sp macro="" textlink="">
        <xdr:nvSpPr>
          <xdr:cNvPr id="21" name="Retângulo de cantos arredondados 20"/>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2" name="CaixaDeTexto 21">
            <a:hlinkClick xmlns:r="http://schemas.openxmlformats.org/officeDocument/2006/relationships" r:id="rId5"/>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Códigos Unificados</a:t>
            </a:r>
          </a:p>
        </xdr:txBody>
      </xdr:sp>
    </xdr:grpSp>
    <xdr:clientData/>
  </xdr:twoCellAnchor>
  <xdr:twoCellAnchor>
    <xdr:from>
      <xdr:col>17</xdr:col>
      <xdr:colOff>133350</xdr:colOff>
      <xdr:row>0</xdr:row>
      <xdr:rowOff>152400</xdr:rowOff>
    </xdr:from>
    <xdr:to>
      <xdr:col>19</xdr:col>
      <xdr:colOff>314324</xdr:colOff>
      <xdr:row>4</xdr:row>
      <xdr:rowOff>85725</xdr:rowOff>
    </xdr:to>
    <xdr:grpSp>
      <xdr:nvGrpSpPr>
        <xdr:cNvPr id="23" name="Grupo 22"/>
        <xdr:cNvGrpSpPr/>
      </xdr:nvGrpSpPr>
      <xdr:grpSpPr>
        <a:xfrm>
          <a:off x="10496550" y="152400"/>
          <a:ext cx="1400174" cy="695325"/>
          <a:chOff x="1228725" y="381000"/>
          <a:chExt cx="1809750" cy="762000"/>
        </a:xfrm>
      </xdr:grpSpPr>
      <xdr:sp macro="" textlink="">
        <xdr:nvSpPr>
          <xdr:cNvPr id="24" name="Retângulo de cantos arredondados 23"/>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5" name="CaixaDeTexto 24">
            <a:hlinkClick xmlns:r="http://schemas.openxmlformats.org/officeDocument/2006/relationships" r:id="rId6"/>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de Descontos</a:t>
            </a:r>
          </a:p>
        </xdr:txBody>
      </xdr:sp>
    </xdr:grpSp>
    <xdr:clientData/>
  </xdr:twoCellAnchor>
  <xdr:twoCellAnchor>
    <xdr:from>
      <xdr:col>0</xdr:col>
      <xdr:colOff>295275</xdr:colOff>
      <xdr:row>7</xdr:row>
      <xdr:rowOff>28576</xdr:rowOff>
    </xdr:from>
    <xdr:to>
      <xdr:col>4</xdr:col>
      <xdr:colOff>209550</xdr:colOff>
      <xdr:row>20</xdr:row>
      <xdr:rowOff>53654</xdr:rowOff>
    </xdr:to>
    <xdr:pic>
      <xdr:nvPicPr>
        <xdr:cNvPr id="26" name="Imagem 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5275" y="1362076"/>
          <a:ext cx="2352675" cy="2501578"/>
        </a:xfrm>
        <a:prstGeom prst="rect">
          <a:avLst/>
        </a:prstGeom>
        <a:noFill/>
        <a:ln w="9525">
          <a:noFill/>
          <a:miter lim="800000"/>
          <a:headEnd/>
          <a:tailEnd/>
        </a:ln>
        <a:effectLst>
          <a:outerShdw blurRad="50800" dist="38100" dir="13500000" algn="br" rotWithShape="0">
            <a:prstClr val="black">
              <a:alpha val="40000"/>
            </a:prstClr>
          </a:outerShdw>
          <a:reflection blurRad="6350" stA="52000" endA="300" endPos="35000" dir="5400000" sy="-100000" algn="bl" rotWithShape="0"/>
        </a:effectLst>
        <a:scene3d>
          <a:camera prst="perspectiveHeroicExtremeRightFacing"/>
          <a:lightRig rig="threePt" dir="t"/>
        </a:scene3d>
        <a:sp3d>
          <a:bevelT w="165100" prst="coolSlant"/>
        </a:sp3d>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190499</xdr:colOff>
      <xdr:row>5</xdr:row>
      <xdr:rowOff>85724</xdr:rowOff>
    </xdr:from>
    <xdr:to>
      <xdr:col>20</xdr:col>
      <xdr:colOff>400050</xdr:colOff>
      <xdr:row>26</xdr:row>
      <xdr:rowOff>123825</xdr:rowOff>
    </xdr:to>
    <xdr:sp macro="" textlink="">
      <xdr:nvSpPr>
        <xdr:cNvPr id="28" name="CaixaDeTexto 27"/>
        <xdr:cNvSpPr txBox="1"/>
      </xdr:nvSpPr>
      <xdr:spPr>
        <a:xfrm>
          <a:off x="2628899" y="1038224"/>
          <a:ext cx="9963151" cy="403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600" b="1" u="sng">
              <a:ln>
                <a:noFill/>
              </a:ln>
              <a:solidFill>
                <a:srgbClr val="C00000"/>
              </a:solidFill>
              <a:effectLst/>
              <a:latin typeface="Times New Roman" pitchFamily="18" charset="0"/>
              <a:ea typeface="+mn-ea"/>
              <a:cs typeface="Times New Roman" pitchFamily="18" charset="0"/>
            </a:rPr>
            <a:t>Atenção!</a:t>
          </a:r>
        </a:p>
        <a:p>
          <a:pPr algn="ctr"/>
          <a:endParaRPr lang="pt-BR" sz="1500">
            <a:ln>
              <a:noFill/>
            </a:ln>
            <a:solidFill>
              <a:srgbClr val="C00000"/>
            </a:solidFill>
            <a:effectLst/>
            <a:latin typeface="Times New Roman" pitchFamily="18" charset="0"/>
            <a:cs typeface="Times New Roman" pitchFamily="18" charset="0"/>
          </a:endParaRPr>
        </a:p>
        <a:p>
          <a:pPr algn="ctr"/>
          <a:r>
            <a:rPr lang="pt-BR" sz="1400" b="1">
              <a:ln>
                <a:noFill/>
              </a:ln>
              <a:solidFill>
                <a:schemeClr val="dk1"/>
              </a:solidFill>
              <a:effectLst/>
              <a:latin typeface="Times New Roman" pitchFamily="18" charset="0"/>
              <a:ea typeface="+mn-ea"/>
              <a:cs typeface="Times New Roman" pitchFamily="18" charset="0"/>
            </a:rPr>
            <a:t>Preencher somente as células indicadas em cada aba</a:t>
          </a:r>
          <a:r>
            <a:rPr lang="pt-BR" sz="1400" b="1" baseline="0">
              <a:ln>
                <a:noFill/>
              </a:ln>
              <a:solidFill>
                <a:schemeClr val="dk1"/>
              </a:solidFill>
              <a:effectLst/>
              <a:latin typeface="Times New Roman" pitchFamily="18" charset="0"/>
              <a:ea typeface="+mn-ea"/>
              <a:cs typeface="Times New Roman" pitchFamily="18" charset="0"/>
            </a:rPr>
            <a:t>.</a:t>
          </a:r>
          <a:r>
            <a:rPr lang="pt-BR" sz="1400" b="0" baseline="0">
              <a:ln>
                <a:noFill/>
              </a:ln>
              <a:solidFill>
                <a:schemeClr val="dk1"/>
              </a:solidFill>
              <a:effectLst/>
              <a:latin typeface="Times New Roman" pitchFamily="18" charset="0"/>
              <a:ea typeface="+mn-ea"/>
              <a:cs typeface="Times New Roman" pitchFamily="18" charset="0"/>
            </a:rPr>
            <a:t> </a:t>
          </a:r>
          <a:r>
            <a:rPr lang="pt-BR" sz="1400" b="1" baseline="0">
              <a:ln>
                <a:noFill/>
              </a:ln>
              <a:solidFill>
                <a:schemeClr val="dk1"/>
              </a:solidFill>
              <a:effectLst/>
              <a:latin typeface="Times New Roman" pitchFamily="18" charset="0"/>
              <a:ea typeface="+mn-ea"/>
              <a:cs typeface="Times New Roman" pitchFamily="18" charset="0"/>
            </a:rPr>
            <a:t>Não alterar nenhuma outra célula, pois estão com fórmulas e padronizadas. </a:t>
          </a:r>
        </a:p>
        <a:p>
          <a:pPr algn="ctr"/>
          <a:endParaRPr lang="pt-BR" sz="1000">
            <a:ln>
              <a:noFill/>
            </a:ln>
            <a:effectLst/>
            <a:latin typeface="Times New Roman" pitchFamily="18" charset="0"/>
            <a:cs typeface="Times New Roman" pitchFamily="18" charset="0"/>
          </a:endParaRPr>
        </a:p>
        <a:p>
          <a:pPr algn="ctr"/>
          <a:r>
            <a:rPr lang="pt-BR" sz="1400" b="1" baseline="0">
              <a:ln>
                <a:noFill/>
              </a:ln>
              <a:solidFill>
                <a:schemeClr val="dk1"/>
              </a:solidFill>
              <a:effectLst/>
              <a:latin typeface="Times New Roman" pitchFamily="18" charset="0"/>
              <a:ea typeface="+mn-ea"/>
              <a:cs typeface="Times New Roman" pitchFamily="18" charset="0"/>
            </a:rPr>
            <a:t>Não modificar as fórmulas e nem a formatação das células.</a:t>
          </a:r>
        </a:p>
        <a:p>
          <a:pPr algn="ctr"/>
          <a:endParaRPr lang="pt-BR" sz="1000">
            <a:ln>
              <a:noFill/>
            </a:ln>
            <a:effectLst/>
            <a:latin typeface="Times New Roman" pitchFamily="18" charset="0"/>
            <a:cs typeface="Times New Roman" pitchFamily="18" charset="0"/>
          </a:endParaRPr>
        </a:p>
        <a:p>
          <a:pPr algn="ctr"/>
          <a:r>
            <a:rPr lang="pt-BR" sz="1400" b="1" i="0" baseline="0">
              <a:ln>
                <a:noFill/>
              </a:ln>
              <a:solidFill>
                <a:schemeClr val="dk1"/>
              </a:solidFill>
              <a:effectLst/>
              <a:latin typeface="Times New Roman" pitchFamily="18" charset="0"/>
              <a:ea typeface="+mn-ea"/>
              <a:cs typeface="Times New Roman" pitchFamily="18" charset="0"/>
            </a:rPr>
            <a:t>Caso haja repetição de código na planilha (conforme código da Planilha de Preços utilizada) em etapas diversas, o valor para o item deverá ser o mesmo, caso haja valores divergentes a administração considerará o menor valor.</a:t>
          </a:r>
        </a:p>
        <a:p>
          <a:pPr algn="ctr"/>
          <a:endParaRPr lang="pt-BR" sz="1000">
            <a:ln>
              <a:noFill/>
            </a:ln>
            <a:effectLst/>
            <a:latin typeface="Times New Roman" pitchFamily="18" charset="0"/>
            <a:cs typeface="Times New Roman" pitchFamily="18" charset="0"/>
          </a:endParaRPr>
        </a:p>
        <a:p>
          <a:pPr algn="ctr"/>
          <a:r>
            <a:rPr lang="pt-BR" sz="1400" b="1" i="0" baseline="0">
              <a:ln>
                <a:noFill/>
              </a:ln>
              <a:solidFill>
                <a:schemeClr val="dk1"/>
              </a:solidFill>
              <a:effectLst/>
              <a:latin typeface="Times New Roman" pitchFamily="18" charset="0"/>
              <a:ea typeface="+mn-ea"/>
              <a:cs typeface="Times New Roman" pitchFamily="18" charset="0"/>
            </a:rPr>
            <a:t>A planilha deverá ser gravada em Pendrive, CD ou qualquer outra mídia digital e apresentada junto ao envelope de proposta comercial</a:t>
          </a:r>
          <a:r>
            <a:rPr lang="pt-BR" sz="1600" b="1" i="0" baseline="0">
              <a:ln>
                <a:noFill/>
              </a:ln>
              <a:solidFill>
                <a:schemeClr val="dk1"/>
              </a:solidFill>
              <a:effectLst/>
              <a:latin typeface="Times New Roman" pitchFamily="18" charset="0"/>
              <a:ea typeface="+mn-ea"/>
              <a:cs typeface="Times New Roman" pitchFamily="18" charset="0"/>
            </a:rPr>
            <a:t>.</a:t>
          </a:r>
        </a:p>
        <a:p>
          <a:pPr algn="ctr"/>
          <a:endParaRPr lang="pt-BR" sz="1000" b="1" i="0" baseline="0">
            <a:ln>
              <a:noFill/>
            </a:ln>
            <a:solidFill>
              <a:schemeClr val="dk1"/>
            </a:solidFill>
            <a:effectLst/>
            <a:latin typeface="Times New Roman" pitchFamily="18" charset="0"/>
            <a:ea typeface="+mn-ea"/>
            <a:cs typeface="Times New Roman" pitchFamily="18" charset="0"/>
          </a:endParaRPr>
        </a:p>
        <a:p>
          <a:pPr algn="ctr"/>
          <a:r>
            <a:rPr lang="pt-BR" sz="1400" b="1">
              <a:ln>
                <a:noFill/>
              </a:ln>
              <a:effectLst/>
              <a:latin typeface="Times New Roman" pitchFamily="18" charset="0"/>
              <a:cs typeface="Times New Roman" pitchFamily="18" charset="0"/>
            </a:rPr>
            <a:t>As abas</a:t>
          </a:r>
          <a:r>
            <a:rPr lang="pt-BR" sz="1400" b="1" baseline="0">
              <a:ln>
                <a:noFill/>
              </a:ln>
              <a:effectLst/>
              <a:latin typeface="Times New Roman" pitchFamily="18" charset="0"/>
              <a:cs typeface="Times New Roman" pitchFamily="18" charset="0"/>
            </a:rPr>
            <a:t> "Dados da Empresa, Planilha Orçamentária, Cronograma e Códigos Unificados" deverão ser impressas, pois deverão compor o envelope de proposta comercial.</a:t>
          </a:r>
        </a:p>
        <a:p>
          <a:pPr algn="ctr"/>
          <a:endParaRPr lang="pt-BR" sz="1000" b="1" baseline="0">
            <a:ln>
              <a:noFill/>
            </a:ln>
            <a:effectLst/>
            <a:latin typeface="Times New Roman" pitchFamily="18" charset="0"/>
            <a:cs typeface="Times New Roman" pitchFamily="18" charset="0"/>
          </a:endParaRPr>
        </a:p>
        <a:p>
          <a:pPr algn="ctr"/>
          <a:r>
            <a:rPr lang="pt-BR" sz="1400" b="1" baseline="0">
              <a:ln>
                <a:noFill/>
              </a:ln>
              <a:effectLst/>
              <a:latin typeface="Times New Roman" pitchFamily="18" charset="0"/>
              <a:cs typeface="Times New Roman" pitchFamily="18" charset="0"/>
            </a:rPr>
            <a:t>Colocar no timbre da empresa as abas citadas acima que deverão ser impressas.</a:t>
          </a:r>
        </a:p>
        <a:p>
          <a:pPr algn="ctr"/>
          <a:endParaRPr lang="pt-BR" sz="1000" b="1" baseline="0">
            <a:ln>
              <a:noFill/>
            </a:ln>
            <a:effectLst/>
            <a:latin typeface="Times New Roman" pitchFamily="18" charset="0"/>
            <a:cs typeface="Times New Roman" pitchFamily="18" charset="0"/>
          </a:endParaRPr>
        </a:p>
        <a:p>
          <a:pPr algn="ctr"/>
          <a:r>
            <a:rPr lang="pt-BR" sz="1400" b="1">
              <a:ln>
                <a:noFill/>
              </a:ln>
              <a:effectLst/>
              <a:latin typeface="Times New Roman" pitchFamily="18" charset="0"/>
              <a:cs typeface="Times New Roman" pitchFamily="18" charset="0"/>
            </a:rPr>
            <a:t>Após o devido preenchimento correto da aba "</a:t>
          </a:r>
          <a:r>
            <a:rPr lang="pt-BR" sz="1400" b="1" baseline="0">
              <a:solidFill>
                <a:schemeClr val="dk1"/>
              </a:solidFill>
              <a:effectLst/>
              <a:latin typeface="Times New Roman" pitchFamily="18" charset="0"/>
              <a:ea typeface="+mn-ea"/>
              <a:cs typeface="Times New Roman" pitchFamily="18" charset="0"/>
            </a:rPr>
            <a:t>Planilha Orçamentária" as demais abas serão preenchidas automaticamente.</a:t>
          </a:r>
          <a:endParaRPr lang="pt-BR" sz="1400" b="1">
            <a:ln>
              <a:noFill/>
            </a:ln>
            <a:effectLst/>
            <a:latin typeface="Times New Roman" pitchFamily="18" charset="0"/>
            <a:cs typeface="Times New Roman" pitchFamily="18" charset="0"/>
          </a:endParaRPr>
        </a:p>
        <a:p>
          <a:endParaRPr lang="pt-BR" sz="1100">
            <a:ln>
              <a:noFill/>
            </a:ln>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9525</xdr:rowOff>
    </xdr:from>
    <xdr:to>
      <xdr:col>13</xdr:col>
      <xdr:colOff>600075</xdr:colOff>
      <xdr:row>11</xdr:row>
      <xdr:rowOff>0</xdr:rowOff>
    </xdr:to>
    <xdr:sp macro="" textlink="">
      <xdr:nvSpPr>
        <xdr:cNvPr id="2" name="CaixaDeTexto 1"/>
        <xdr:cNvSpPr txBox="1"/>
      </xdr:nvSpPr>
      <xdr:spPr>
        <a:xfrm>
          <a:off x="609600" y="1419225"/>
          <a:ext cx="7705725"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1">
              <a:solidFill>
                <a:srgbClr val="C00000"/>
              </a:solidFill>
              <a:latin typeface="Times New Roman" pitchFamily="18" charset="0"/>
              <a:cs typeface="Times New Roman" pitchFamily="18" charset="0"/>
            </a:rPr>
            <a:t>Atenção!</a:t>
          </a:r>
        </a:p>
        <a:p>
          <a:pPr algn="ctr"/>
          <a:endParaRPr lang="pt-BR" sz="700" b="1">
            <a:solidFill>
              <a:srgbClr val="C00000"/>
            </a:solidFill>
            <a:latin typeface="Times New Roman" pitchFamily="18" charset="0"/>
            <a:cs typeface="Times New Roman" pitchFamily="18" charset="0"/>
          </a:endParaRPr>
        </a:p>
        <a:p>
          <a:pPr algn="ctr"/>
          <a:r>
            <a:rPr lang="pt-BR" sz="1400" b="1">
              <a:solidFill>
                <a:sysClr val="windowText" lastClr="000000"/>
              </a:solidFill>
              <a:latin typeface="Times New Roman" pitchFamily="18" charset="0"/>
              <a:cs typeface="Times New Roman" pitchFamily="18" charset="0"/>
            </a:rPr>
            <a:t>Colocar no timbre da empresa.</a:t>
          </a:r>
        </a:p>
      </xdr:txBody>
    </xdr:sp>
    <xdr:clientData/>
  </xdr:twoCellAnchor>
  <xdr:twoCellAnchor>
    <xdr:from>
      <xdr:col>1</xdr:col>
      <xdr:colOff>95253</xdr:colOff>
      <xdr:row>0</xdr:row>
      <xdr:rowOff>171450</xdr:rowOff>
    </xdr:from>
    <xdr:to>
      <xdr:col>3</xdr:col>
      <xdr:colOff>514352</xdr:colOff>
      <xdr:row>4</xdr:row>
      <xdr:rowOff>104775</xdr:rowOff>
    </xdr:to>
    <xdr:grpSp>
      <xdr:nvGrpSpPr>
        <xdr:cNvPr id="3" name="Grupo 2"/>
        <xdr:cNvGrpSpPr/>
      </xdr:nvGrpSpPr>
      <xdr:grpSpPr>
        <a:xfrm>
          <a:off x="704853" y="171450"/>
          <a:ext cx="1428749" cy="695325"/>
          <a:chOff x="1228725" y="381000"/>
          <a:chExt cx="1809750" cy="762000"/>
        </a:xfrm>
      </xdr:grpSpPr>
      <xdr:sp macro="" textlink="">
        <xdr:nvSpPr>
          <xdr:cNvPr id="4" name="Retângulo de cantos arredondados 3">
            <a:hlinkClick xmlns:r="http://schemas.openxmlformats.org/officeDocument/2006/relationships" r:id="rId1"/>
          </xdr:cNvPr>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5" name="CaixaDeTexto 4">
            <a:hlinkClick xmlns:r="http://schemas.openxmlformats.org/officeDocument/2006/relationships" r:id="rId1"/>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Dados</a:t>
            </a:r>
            <a:r>
              <a:rPr lang="pt-BR" sz="1200" b="1" i="0" baseline="0">
                <a:ln>
                  <a:noFill/>
                </a:ln>
                <a:solidFill>
                  <a:schemeClr val="tx1"/>
                </a:solidFill>
                <a:latin typeface="Times New Roman" pitchFamily="18" charset="0"/>
                <a:cs typeface="Times New Roman" pitchFamily="18" charset="0"/>
              </a:rPr>
              <a:t> da Empresa</a:t>
            </a:r>
            <a:endParaRPr lang="pt-BR" sz="1200" b="1" i="0">
              <a:ln>
                <a:noFill/>
              </a:ln>
              <a:solidFill>
                <a:schemeClr val="tx1"/>
              </a:solidFill>
              <a:latin typeface="Times New Roman" pitchFamily="18" charset="0"/>
              <a:cs typeface="Times New Roman" pitchFamily="18" charset="0"/>
            </a:endParaRPr>
          </a:p>
        </xdr:txBody>
      </xdr:sp>
    </xdr:grpSp>
    <xdr:clientData/>
  </xdr:twoCellAnchor>
  <xdr:twoCellAnchor>
    <xdr:from>
      <xdr:col>4</xdr:col>
      <xdr:colOff>323851</xdr:colOff>
      <xdr:row>0</xdr:row>
      <xdr:rowOff>171450</xdr:rowOff>
    </xdr:from>
    <xdr:to>
      <xdr:col>6</xdr:col>
      <xdr:colOff>504825</xdr:colOff>
      <xdr:row>4</xdr:row>
      <xdr:rowOff>104775</xdr:rowOff>
    </xdr:to>
    <xdr:grpSp>
      <xdr:nvGrpSpPr>
        <xdr:cNvPr id="6" name="Grupo 5"/>
        <xdr:cNvGrpSpPr/>
      </xdr:nvGrpSpPr>
      <xdr:grpSpPr>
        <a:xfrm>
          <a:off x="2552701" y="171450"/>
          <a:ext cx="1400174" cy="695325"/>
          <a:chOff x="1228725" y="381000"/>
          <a:chExt cx="1809750" cy="762000"/>
        </a:xfrm>
      </xdr:grpSpPr>
      <xdr:sp macro="" textlink="">
        <xdr:nvSpPr>
          <xdr:cNvPr id="7" name="Retângulo de cantos arredondados 6"/>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8" name="CaixaDeTexto 7">
            <a:hlinkClick xmlns:r="http://schemas.openxmlformats.org/officeDocument/2006/relationships" r:id="rId2"/>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Orçamentária</a:t>
            </a:r>
          </a:p>
        </xdr:txBody>
      </xdr:sp>
    </xdr:grpSp>
    <xdr:clientData/>
  </xdr:twoCellAnchor>
  <xdr:twoCellAnchor>
    <xdr:from>
      <xdr:col>7</xdr:col>
      <xdr:colOff>323851</xdr:colOff>
      <xdr:row>0</xdr:row>
      <xdr:rowOff>171450</xdr:rowOff>
    </xdr:from>
    <xdr:to>
      <xdr:col>9</xdr:col>
      <xdr:colOff>504825</xdr:colOff>
      <xdr:row>4</xdr:row>
      <xdr:rowOff>104775</xdr:rowOff>
    </xdr:to>
    <xdr:grpSp>
      <xdr:nvGrpSpPr>
        <xdr:cNvPr id="9" name="Grupo 8"/>
        <xdr:cNvGrpSpPr/>
      </xdr:nvGrpSpPr>
      <xdr:grpSpPr>
        <a:xfrm>
          <a:off x="4381501" y="171450"/>
          <a:ext cx="1400174" cy="695325"/>
          <a:chOff x="1228725" y="381000"/>
          <a:chExt cx="1809750" cy="762000"/>
        </a:xfrm>
      </xdr:grpSpPr>
      <xdr:sp macro="" textlink="">
        <xdr:nvSpPr>
          <xdr:cNvPr id="10" name="Retângulo de cantos arredondados 9"/>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1" name="CaixaDeTexto 10">
            <a:hlinkClick xmlns:r="http://schemas.openxmlformats.org/officeDocument/2006/relationships" r:id="rId3"/>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solidFill>
                  <a:schemeClr val="dk1"/>
                </a:solidFill>
                <a:effectLst/>
                <a:latin typeface="Times New Roman" pitchFamily="18" charset="0"/>
                <a:ea typeface="+mn-ea"/>
                <a:cs typeface="Times New Roman" pitchFamily="18" charset="0"/>
              </a:rPr>
              <a:t>Cronograma</a:t>
            </a:r>
            <a:endParaRPr lang="pt-BR" sz="1200" b="1" i="0">
              <a:ln>
                <a:noFill/>
              </a:ln>
              <a:solidFill>
                <a:schemeClr val="tx1"/>
              </a:solidFill>
              <a:latin typeface="Times New Roman" pitchFamily="18" charset="0"/>
              <a:ea typeface="+mn-ea"/>
              <a:cs typeface="Times New Roman" pitchFamily="18" charset="0"/>
            </a:endParaRPr>
          </a:p>
        </xdr:txBody>
      </xdr:sp>
    </xdr:grpSp>
    <xdr:clientData/>
  </xdr:twoCellAnchor>
  <xdr:twoCellAnchor>
    <xdr:from>
      <xdr:col>10</xdr:col>
      <xdr:colOff>323851</xdr:colOff>
      <xdr:row>0</xdr:row>
      <xdr:rowOff>171450</xdr:rowOff>
    </xdr:from>
    <xdr:to>
      <xdr:col>12</xdr:col>
      <xdr:colOff>504825</xdr:colOff>
      <xdr:row>4</xdr:row>
      <xdr:rowOff>104775</xdr:rowOff>
    </xdr:to>
    <xdr:grpSp>
      <xdr:nvGrpSpPr>
        <xdr:cNvPr id="12" name="Grupo 11"/>
        <xdr:cNvGrpSpPr/>
      </xdr:nvGrpSpPr>
      <xdr:grpSpPr>
        <a:xfrm>
          <a:off x="6210301" y="171450"/>
          <a:ext cx="1400174" cy="695325"/>
          <a:chOff x="1228725" y="381000"/>
          <a:chExt cx="1809750" cy="762000"/>
        </a:xfrm>
      </xdr:grpSpPr>
      <xdr:sp macro="" textlink="">
        <xdr:nvSpPr>
          <xdr:cNvPr id="13" name="Retângulo de cantos arredondados 12"/>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4" name="CaixaDeTexto 13">
            <a:hlinkClick xmlns:r="http://schemas.openxmlformats.org/officeDocument/2006/relationships" r:id="rId4"/>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Códigos Unificados</a:t>
            </a:r>
          </a:p>
        </xdr:txBody>
      </xdr:sp>
    </xdr:grpSp>
    <xdr:clientData/>
  </xdr:twoCellAnchor>
  <xdr:twoCellAnchor>
    <xdr:from>
      <xdr:col>13</xdr:col>
      <xdr:colOff>323850</xdr:colOff>
      <xdr:row>0</xdr:row>
      <xdr:rowOff>171450</xdr:rowOff>
    </xdr:from>
    <xdr:to>
      <xdr:col>15</xdr:col>
      <xdr:colOff>504824</xdr:colOff>
      <xdr:row>4</xdr:row>
      <xdr:rowOff>104775</xdr:rowOff>
    </xdr:to>
    <xdr:grpSp>
      <xdr:nvGrpSpPr>
        <xdr:cNvPr id="15" name="Grupo 14"/>
        <xdr:cNvGrpSpPr/>
      </xdr:nvGrpSpPr>
      <xdr:grpSpPr>
        <a:xfrm>
          <a:off x="8039100" y="171450"/>
          <a:ext cx="1400174" cy="695325"/>
          <a:chOff x="1228725" y="381000"/>
          <a:chExt cx="1809750" cy="762000"/>
        </a:xfrm>
      </xdr:grpSpPr>
      <xdr:sp macro="" textlink="">
        <xdr:nvSpPr>
          <xdr:cNvPr id="16" name="Retângulo de cantos arredondados 15"/>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7" name="CaixaDeTexto 16">
            <a:hlinkClick xmlns:r="http://schemas.openxmlformats.org/officeDocument/2006/relationships" r:id="rId5"/>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de Descontos</a:t>
            </a:r>
          </a:p>
        </xdr:txBody>
      </xdr:sp>
    </xdr:grpSp>
    <xdr:clientData/>
  </xdr:twoCellAnchor>
  <xdr:twoCellAnchor>
    <xdr:from>
      <xdr:col>16</xdr:col>
      <xdr:colOff>295274</xdr:colOff>
      <xdr:row>0</xdr:row>
      <xdr:rowOff>171451</xdr:rowOff>
    </xdr:from>
    <xdr:to>
      <xdr:col>17</xdr:col>
      <xdr:colOff>485775</xdr:colOff>
      <xdr:row>4</xdr:row>
      <xdr:rowOff>133351</xdr:rowOff>
    </xdr:to>
    <xdr:grpSp>
      <xdr:nvGrpSpPr>
        <xdr:cNvPr id="21" name="Grupo 20"/>
        <xdr:cNvGrpSpPr/>
      </xdr:nvGrpSpPr>
      <xdr:grpSpPr>
        <a:xfrm>
          <a:off x="9839324" y="171451"/>
          <a:ext cx="800101" cy="723900"/>
          <a:chOff x="9810750" y="152400"/>
          <a:chExt cx="819150" cy="714375"/>
        </a:xfrm>
      </xdr:grpSpPr>
      <xdr:sp macro="" textlink="">
        <xdr:nvSpPr>
          <xdr:cNvPr id="19" name="Elipse 18"/>
          <xdr:cNvSpPr/>
        </xdr:nvSpPr>
        <xdr:spPr>
          <a:xfrm>
            <a:off x="9810750" y="152400"/>
            <a:ext cx="819150" cy="714375"/>
          </a:xfrm>
          <a:prstGeom prst="ellipse">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0" name="CaixaDeTexto 19">
            <a:hlinkClick xmlns:r="http://schemas.openxmlformats.org/officeDocument/2006/relationships" r:id="rId6"/>
          </xdr:cNvPr>
          <xdr:cNvSpPr txBox="1"/>
        </xdr:nvSpPr>
        <xdr:spPr>
          <a:xfrm>
            <a:off x="9953625" y="285749"/>
            <a:ext cx="54292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latin typeface="Times New Roman" pitchFamily="18" charset="0"/>
                <a:cs typeface="Times New Roman" pitchFamily="18" charset="0"/>
              </a:rPr>
              <a:t>Início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6</xdr:row>
      <xdr:rowOff>0</xdr:rowOff>
    </xdr:from>
    <xdr:to>
      <xdr:col>8</xdr:col>
      <xdr:colOff>1295399</xdr:colOff>
      <xdr:row>16</xdr:row>
      <xdr:rowOff>1</xdr:rowOff>
    </xdr:to>
    <xdr:sp macro="" textlink="">
      <xdr:nvSpPr>
        <xdr:cNvPr id="2" name="CaixaDeTexto 1">
          <a:extLst>
            <a:ext uri="{FF2B5EF4-FFF2-40B4-BE49-F238E27FC236}">
              <a16:creationId xmlns="" xmlns:a16="http://schemas.microsoft.com/office/drawing/2014/main" id="{20B2A80D-0D2C-4E39-926B-C60A818475D8}"/>
            </a:ext>
          </a:extLst>
        </xdr:cNvPr>
        <xdr:cNvSpPr txBox="1"/>
      </xdr:nvSpPr>
      <xdr:spPr>
        <a:xfrm>
          <a:off x="628649" y="1143000"/>
          <a:ext cx="11210925" cy="1905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b="1" u="sng">
              <a:solidFill>
                <a:srgbClr val="C00000"/>
              </a:solidFill>
              <a:latin typeface="Times New Roman" pitchFamily="18" charset="0"/>
              <a:cs typeface="Times New Roman" pitchFamily="18" charset="0"/>
            </a:rPr>
            <a:t>Atenção!</a:t>
          </a:r>
        </a:p>
        <a:p>
          <a:pPr algn="ctr"/>
          <a:endParaRPr lang="pt-BR" sz="700" b="1" u="none">
            <a:latin typeface="Times New Roman" pitchFamily="18" charset="0"/>
            <a:cs typeface="Times New Roman" pitchFamily="18" charset="0"/>
          </a:endParaRPr>
        </a:p>
        <a:p>
          <a:pPr algn="ctr"/>
          <a:r>
            <a:rPr lang="pt-BR" sz="1400" b="1" u="none">
              <a:latin typeface="Times New Roman" pitchFamily="18" charset="0"/>
              <a:cs typeface="Times New Roman" pitchFamily="18" charset="0"/>
            </a:rPr>
            <a:t>Colocar no timbre da empresa.</a:t>
          </a:r>
        </a:p>
        <a:p>
          <a:pPr algn="ctr"/>
          <a:endParaRPr lang="pt-BR" sz="700" b="1" u="none">
            <a:latin typeface="Times New Roman" pitchFamily="18" charset="0"/>
            <a:cs typeface="Times New Roman" pitchFamily="18" charset="0"/>
          </a:endParaRPr>
        </a:p>
        <a:p>
          <a:pPr algn="ctr"/>
          <a:r>
            <a:rPr lang="pt-BR" sz="1400" b="1" u="none">
              <a:latin typeface="Times New Roman" pitchFamily="18" charset="0"/>
              <a:cs typeface="Times New Roman" pitchFamily="18" charset="0"/>
            </a:rPr>
            <a:t>Preencher somente os campos para razão social, CNPJ, data, validade da proposta e os campos destacados</a:t>
          </a:r>
          <a:r>
            <a:rPr lang="pt-BR" sz="1400" b="1" u="none" baseline="0">
              <a:latin typeface="Times New Roman" pitchFamily="18" charset="0"/>
              <a:cs typeface="Times New Roman" pitchFamily="18" charset="0"/>
            </a:rPr>
            <a:t> em verde.</a:t>
          </a:r>
        </a:p>
        <a:p>
          <a:pPr algn="ctr"/>
          <a:endParaRPr lang="pt-BR" sz="700" b="1" u="none" baseline="0">
            <a:latin typeface="Times New Roman" pitchFamily="18" charset="0"/>
            <a:cs typeface="Times New Roman" pitchFamily="18" charset="0"/>
          </a:endParaRPr>
        </a:p>
        <a:p>
          <a:pPr algn="ctr"/>
          <a:r>
            <a:rPr lang="pt-BR" sz="1400" b="1" u="none" baseline="0">
              <a:latin typeface="Times New Roman" pitchFamily="18" charset="0"/>
              <a:cs typeface="Times New Roman" pitchFamily="18" charset="0"/>
            </a:rPr>
            <a:t>Não alterar nenhuma outra célula, pois estão com fórmulas e padronizadas. Não modificar as fórmulas e nem a formatação das células.</a:t>
          </a:r>
        </a:p>
        <a:p>
          <a:pPr algn="ctr"/>
          <a:endParaRPr lang="pt-BR" sz="700" b="1" u="none">
            <a:latin typeface="Times New Roman" pitchFamily="18" charset="0"/>
            <a:cs typeface="Times New Roman" pitchFamily="18" charset="0"/>
          </a:endParaRPr>
        </a:p>
        <a:p>
          <a:pPr algn="ctr"/>
          <a:r>
            <a:rPr lang="pt-BR" sz="1400" b="1" i="0" u="none" strike="noStrike" baseline="0" smtClean="0">
              <a:solidFill>
                <a:schemeClr val="dk1"/>
              </a:solidFill>
              <a:latin typeface="Times New Roman" pitchFamily="18" charset="0"/>
              <a:ea typeface="+mn-ea"/>
              <a:cs typeface="Times New Roman" pitchFamily="18" charset="0"/>
            </a:rPr>
            <a:t>Caso haja repetição de código na planilha (conforme código da Planilha de Preços utilizada) em etapas diversas, o valor para o item deverá ser o mesmo, caso haja valores divergentes a prefeitura considerará o menor valor.</a:t>
          </a:r>
        </a:p>
      </xdr:txBody>
    </xdr:sp>
    <xdr:clientData/>
  </xdr:twoCellAnchor>
  <xdr:twoCellAnchor>
    <xdr:from>
      <xdr:col>1</xdr:col>
      <xdr:colOff>85725</xdr:colOff>
      <xdr:row>0</xdr:row>
      <xdr:rowOff>152400</xdr:rowOff>
    </xdr:from>
    <xdr:to>
      <xdr:col>2</xdr:col>
      <xdr:colOff>904874</xdr:colOff>
      <xdr:row>4</xdr:row>
      <xdr:rowOff>85725</xdr:rowOff>
    </xdr:to>
    <xdr:grpSp>
      <xdr:nvGrpSpPr>
        <xdr:cNvPr id="30" name="Grupo 29"/>
        <xdr:cNvGrpSpPr/>
      </xdr:nvGrpSpPr>
      <xdr:grpSpPr>
        <a:xfrm>
          <a:off x="695325" y="152400"/>
          <a:ext cx="1428749" cy="695325"/>
          <a:chOff x="1228725" y="381000"/>
          <a:chExt cx="1809750" cy="762000"/>
        </a:xfrm>
      </xdr:grpSpPr>
      <xdr:sp macro="" textlink="">
        <xdr:nvSpPr>
          <xdr:cNvPr id="31" name="Retângulo de cantos arredondados 30">
            <a:hlinkClick xmlns:r="http://schemas.openxmlformats.org/officeDocument/2006/relationships" r:id="rId1"/>
          </xdr:cNvPr>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2" name="CaixaDeTexto 31">
            <a:hlinkClick xmlns:r="http://schemas.openxmlformats.org/officeDocument/2006/relationships" r:id="rId1"/>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Dados</a:t>
            </a:r>
            <a:r>
              <a:rPr lang="pt-BR" sz="1200" b="1" i="0" baseline="0">
                <a:ln>
                  <a:noFill/>
                </a:ln>
                <a:solidFill>
                  <a:schemeClr val="tx1"/>
                </a:solidFill>
                <a:latin typeface="Times New Roman" pitchFamily="18" charset="0"/>
                <a:cs typeface="Times New Roman" pitchFamily="18" charset="0"/>
              </a:rPr>
              <a:t> da Empresa</a:t>
            </a:r>
            <a:endParaRPr lang="pt-BR" sz="1200" b="1" i="0">
              <a:ln>
                <a:noFill/>
              </a:ln>
              <a:solidFill>
                <a:schemeClr val="tx1"/>
              </a:solidFill>
              <a:latin typeface="Times New Roman" pitchFamily="18" charset="0"/>
              <a:cs typeface="Times New Roman" pitchFamily="18" charset="0"/>
            </a:endParaRPr>
          </a:p>
        </xdr:txBody>
      </xdr:sp>
    </xdr:grpSp>
    <xdr:clientData/>
  </xdr:twoCellAnchor>
  <xdr:twoCellAnchor>
    <xdr:from>
      <xdr:col>3</xdr:col>
      <xdr:colOff>142873</xdr:colOff>
      <xdr:row>0</xdr:row>
      <xdr:rowOff>152400</xdr:rowOff>
    </xdr:from>
    <xdr:to>
      <xdr:col>3</xdr:col>
      <xdr:colOff>1543047</xdr:colOff>
      <xdr:row>4</xdr:row>
      <xdr:rowOff>85725</xdr:rowOff>
    </xdr:to>
    <xdr:grpSp>
      <xdr:nvGrpSpPr>
        <xdr:cNvPr id="33" name="Grupo 32"/>
        <xdr:cNvGrpSpPr/>
      </xdr:nvGrpSpPr>
      <xdr:grpSpPr>
        <a:xfrm>
          <a:off x="2543173" y="152400"/>
          <a:ext cx="1400174" cy="695325"/>
          <a:chOff x="1228725" y="381000"/>
          <a:chExt cx="1809750" cy="762000"/>
        </a:xfrm>
      </xdr:grpSpPr>
      <xdr:sp macro="" textlink="">
        <xdr:nvSpPr>
          <xdr:cNvPr id="34" name="Retângulo de cantos arredondados 33"/>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5" name="CaixaDeTexto 34">
            <a:hlinkClick xmlns:r="http://schemas.openxmlformats.org/officeDocument/2006/relationships" r:id="rId2"/>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Orçamentária</a:t>
            </a:r>
          </a:p>
        </xdr:txBody>
      </xdr:sp>
    </xdr:grpSp>
    <xdr:clientData/>
  </xdr:twoCellAnchor>
  <xdr:twoCellAnchor>
    <xdr:from>
      <xdr:col>3</xdr:col>
      <xdr:colOff>1971673</xdr:colOff>
      <xdr:row>0</xdr:row>
      <xdr:rowOff>152400</xdr:rowOff>
    </xdr:from>
    <xdr:to>
      <xdr:col>3</xdr:col>
      <xdr:colOff>3371847</xdr:colOff>
      <xdr:row>4</xdr:row>
      <xdr:rowOff>85725</xdr:rowOff>
    </xdr:to>
    <xdr:grpSp>
      <xdr:nvGrpSpPr>
        <xdr:cNvPr id="36" name="Grupo 35"/>
        <xdr:cNvGrpSpPr/>
      </xdr:nvGrpSpPr>
      <xdr:grpSpPr>
        <a:xfrm>
          <a:off x="4371973" y="152400"/>
          <a:ext cx="1400174" cy="695325"/>
          <a:chOff x="1228725" y="381000"/>
          <a:chExt cx="1809750" cy="762000"/>
        </a:xfrm>
      </xdr:grpSpPr>
      <xdr:sp macro="" textlink="">
        <xdr:nvSpPr>
          <xdr:cNvPr id="37" name="Retângulo de cantos arredondados 36"/>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8" name="CaixaDeTexto 37">
            <a:hlinkClick xmlns:r="http://schemas.openxmlformats.org/officeDocument/2006/relationships" r:id="rId3"/>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solidFill>
                  <a:schemeClr val="dk1"/>
                </a:solidFill>
                <a:effectLst/>
                <a:latin typeface="Times New Roman" pitchFamily="18" charset="0"/>
                <a:ea typeface="+mn-ea"/>
                <a:cs typeface="Times New Roman" pitchFamily="18" charset="0"/>
              </a:rPr>
              <a:t>Cronograma</a:t>
            </a:r>
            <a:endParaRPr lang="pt-BR" sz="1200" b="1" i="0">
              <a:ln>
                <a:noFill/>
              </a:ln>
              <a:solidFill>
                <a:schemeClr val="tx1"/>
              </a:solidFill>
              <a:latin typeface="Times New Roman" pitchFamily="18" charset="0"/>
              <a:ea typeface="+mn-ea"/>
              <a:cs typeface="Times New Roman" pitchFamily="18" charset="0"/>
            </a:endParaRPr>
          </a:p>
        </xdr:txBody>
      </xdr:sp>
    </xdr:grpSp>
    <xdr:clientData/>
  </xdr:twoCellAnchor>
  <xdr:twoCellAnchor>
    <xdr:from>
      <xdr:col>3</xdr:col>
      <xdr:colOff>3800473</xdr:colOff>
      <xdr:row>0</xdr:row>
      <xdr:rowOff>152400</xdr:rowOff>
    </xdr:from>
    <xdr:to>
      <xdr:col>5</xdr:col>
      <xdr:colOff>666747</xdr:colOff>
      <xdr:row>4</xdr:row>
      <xdr:rowOff>85725</xdr:rowOff>
    </xdr:to>
    <xdr:grpSp>
      <xdr:nvGrpSpPr>
        <xdr:cNvPr id="39" name="Grupo 38"/>
        <xdr:cNvGrpSpPr/>
      </xdr:nvGrpSpPr>
      <xdr:grpSpPr>
        <a:xfrm>
          <a:off x="6200773" y="152400"/>
          <a:ext cx="1400174" cy="695325"/>
          <a:chOff x="1228725" y="381000"/>
          <a:chExt cx="1809750" cy="762000"/>
        </a:xfrm>
      </xdr:grpSpPr>
      <xdr:sp macro="" textlink="">
        <xdr:nvSpPr>
          <xdr:cNvPr id="40" name="Retângulo de cantos arredondados 39"/>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1" name="CaixaDeTexto 40">
            <a:hlinkClick xmlns:r="http://schemas.openxmlformats.org/officeDocument/2006/relationships" r:id="rId4"/>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Códigos Unificados</a:t>
            </a:r>
          </a:p>
        </xdr:txBody>
      </xdr:sp>
    </xdr:grpSp>
    <xdr:clientData/>
  </xdr:twoCellAnchor>
  <xdr:twoCellAnchor>
    <xdr:from>
      <xdr:col>6</xdr:col>
      <xdr:colOff>114297</xdr:colOff>
      <xdr:row>0</xdr:row>
      <xdr:rowOff>152400</xdr:rowOff>
    </xdr:from>
    <xdr:to>
      <xdr:col>7</xdr:col>
      <xdr:colOff>200021</xdr:colOff>
      <xdr:row>4</xdr:row>
      <xdr:rowOff>85725</xdr:rowOff>
    </xdr:to>
    <xdr:grpSp>
      <xdr:nvGrpSpPr>
        <xdr:cNvPr id="42" name="Grupo 41"/>
        <xdr:cNvGrpSpPr/>
      </xdr:nvGrpSpPr>
      <xdr:grpSpPr>
        <a:xfrm>
          <a:off x="8029572" y="152400"/>
          <a:ext cx="1400174" cy="695325"/>
          <a:chOff x="1228725" y="381000"/>
          <a:chExt cx="1809750" cy="762000"/>
        </a:xfrm>
      </xdr:grpSpPr>
      <xdr:sp macro="" textlink="">
        <xdr:nvSpPr>
          <xdr:cNvPr id="43" name="Retângulo de cantos arredondados 42"/>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4" name="CaixaDeTexto 43">
            <a:hlinkClick xmlns:r="http://schemas.openxmlformats.org/officeDocument/2006/relationships" r:id="rId5"/>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de Descontos</a:t>
            </a:r>
          </a:p>
        </xdr:txBody>
      </xdr:sp>
    </xdr:grpSp>
    <xdr:clientData/>
  </xdr:twoCellAnchor>
  <xdr:twoCellAnchor>
    <xdr:from>
      <xdr:col>7</xdr:col>
      <xdr:colOff>600071</xdr:colOff>
      <xdr:row>0</xdr:row>
      <xdr:rowOff>152401</xdr:rowOff>
    </xdr:from>
    <xdr:to>
      <xdr:col>8</xdr:col>
      <xdr:colOff>85722</xdr:colOff>
      <xdr:row>4</xdr:row>
      <xdr:rowOff>114301</xdr:rowOff>
    </xdr:to>
    <xdr:grpSp>
      <xdr:nvGrpSpPr>
        <xdr:cNvPr id="45" name="Grupo 44"/>
        <xdr:cNvGrpSpPr/>
      </xdr:nvGrpSpPr>
      <xdr:grpSpPr>
        <a:xfrm>
          <a:off x="9829796" y="152401"/>
          <a:ext cx="800101" cy="723900"/>
          <a:chOff x="9810750" y="152400"/>
          <a:chExt cx="819150" cy="714375"/>
        </a:xfrm>
      </xdr:grpSpPr>
      <xdr:sp macro="" textlink="">
        <xdr:nvSpPr>
          <xdr:cNvPr id="46" name="Elipse 45"/>
          <xdr:cNvSpPr/>
        </xdr:nvSpPr>
        <xdr:spPr>
          <a:xfrm>
            <a:off x="9810750" y="152400"/>
            <a:ext cx="819150" cy="714375"/>
          </a:xfrm>
          <a:prstGeom prst="ellipse">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7" name="CaixaDeTexto 46">
            <a:hlinkClick xmlns:r="http://schemas.openxmlformats.org/officeDocument/2006/relationships" r:id="rId6"/>
          </xdr:cNvPr>
          <xdr:cNvSpPr txBox="1"/>
        </xdr:nvSpPr>
        <xdr:spPr>
          <a:xfrm>
            <a:off x="9953625" y="285749"/>
            <a:ext cx="54292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latin typeface="Times New Roman" pitchFamily="18" charset="0"/>
                <a:cs typeface="Times New Roman" pitchFamily="18" charset="0"/>
              </a:rPr>
              <a:t>Início</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200024</xdr:colOff>
      <xdr:row>7</xdr:row>
      <xdr:rowOff>9525</xdr:rowOff>
    </xdr:from>
    <xdr:to>
      <xdr:col>9</xdr:col>
      <xdr:colOff>0</xdr:colOff>
      <xdr:row>13</xdr:row>
      <xdr:rowOff>0</xdr:rowOff>
    </xdr:to>
    <xdr:sp macro="" textlink="">
      <xdr:nvSpPr>
        <xdr:cNvPr id="2" name="CaixaDeTexto 1"/>
        <xdr:cNvSpPr txBox="1"/>
      </xdr:nvSpPr>
      <xdr:spPr>
        <a:xfrm>
          <a:off x="200024" y="1343025"/>
          <a:ext cx="12553951"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1">
              <a:solidFill>
                <a:srgbClr val="C00000"/>
              </a:solidFill>
              <a:latin typeface="Times New Roman" pitchFamily="18" charset="0"/>
              <a:cs typeface="Times New Roman" pitchFamily="18" charset="0"/>
            </a:rPr>
            <a:t>Atenção!</a:t>
          </a:r>
        </a:p>
        <a:p>
          <a:pPr algn="ctr"/>
          <a:endParaRPr lang="pt-BR" sz="700" b="1">
            <a:solidFill>
              <a:srgbClr val="C00000"/>
            </a:solidFill>
            <a:latin typeface="Times New Roman" pitchFamily="18" charset="0"/>
            <a:cs typeface="Times New Roman" pitchFamily="18" charset="0"/>
          </a:endParaRPr>
        </a:p>
        <a:p>
          <a:pPr algn="ctr"/>
          <a:r>
            <a:rPr lang="pt-BR" sz="1400" b="1">
              <a:solidFill>
                <a:sysClr val="windowText" lastClr="000000"/>
              </a:solidFill>
              <a:latin typeface="Times New Roman" pitchFamily="18" charset="0"/>
              <a:cs typeface="Times New Roman" pitchFamily="18" charset="0"/>
            </a:rPr>
            <a:t>Colocar no timbre da empresa.</a:t>
          </a:r>
        </a:p>
        <a:p>
          <a:pPr algn="ctr"/>
          <a:endParaRPr lang="pt-BR" sz="700" b="1">
            <a:solidFill>
              <a:sysClr val="windowText" lastClr="000000"/>
            </a:solidFill>
            <a:latin typeface="Times New Roman" pitchFamily="18" charset="0"/>
            <a:cs typeface="Times New Roman" pitchFamily="18" charset="0"/>
          </a:endParaRPr>
        </a:p>
        <a:p>
          <a:pPr algn="ctr"/>
          <a:r>
            <a:rPr lang="pt-BR" sz="1400" b="1">
              <a:solidFill>
                <a:sysClr val="windowText" lastClr="000000"/>
              </a:solidFill>
              <a:latin typeface="Times New Roman" pitchFamily="18" charset="0"/>
              <a:cs typeface="Times New Roman" pitchFamily="18" charset="0"/>
            </a:rPr>
            <a:t>Preenchimento automático.</a:t>
          </a:r>
        </a:p>
      </xdr:txBody>
    </xdr:sp>
    <xdr:clientData/>
  </xdr:twoCellAnchor>
  <xdr:twoCellAnchor>
    <xdr:from>
      <xdr:col>1</xdr:col>
      <xdr:colOff>85725</xdr:colOff>
      <xdr:row>0</xdr:row>
      <xdr:rowOff>152400</xdr:rowOff>
    </xdr:from>
    <xdr:to>
      <xdr:col>2</xdr:col>
      <xdr:colOff>904874</xdr:colOff>
      <xdr:row>4</xdr:row>
      <xdr:rowOff>85725</xdr:rowOff>
    </xdr:to>
    <xdr:grpSp>
      <xdr:nvGrpSpPr>
        <xdr:cNvPr id="39" name="Grupo 38"/>
        <xdr:cNvGrpSpPr/>
      </xdr:nvGrpSpPr>
      <xdr:grpSpPr>
        <a:xfrm>
          <a:off x="695325" y="152400"/>
          <a:ext cx="1428749" cy="695325"/>
          <a:chOff x="1228725" y="381000"/>
          <a:chExt cx="1809750" cy="762000"/>
        </a:xfrm>
      </xdr:grpSpPr>
      <xdr:sp macro="" textlink="">
        <xdr:nvSpPr>
          <xdr:cNvPr id="40" name="Retângulo de cantos arredondados 39">
            <a:hlinkClick xmlns:r="http://schemas.openxmlformats.org/officeDocument/2006/relationships" r:id="rId1"/>
          </xdr:cNvPr>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1" name="CaixaDeTexto 40">
            <a:hlinkClick xmlns:r="http://schemas.openxmlformats.org/officeDocument/2006/relationships" r:id="rId1"/>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Dados</a:t>
            </a:r>
            <a:r>
              <a:rPr lang="pt-BR" sz="1200" b="1" i="0" baseline="0">
                <a:ln>
                  <a:noFill/>
                </a:ln>
                <a:solidFill>
                  <a:schemeClr val="tx1"/>
                </a:solidFill>
                <a:latin typeface="Times New Roman" pitchFamily="18" charset="0"/>
                <a:cs typeface="Times New Roman" pitchFamily="18" charset="0"/>
              </a:rPr>
              <a:t> da Empresa</a:t>
            </a:r>
            <a:endParaRPr lang="pt-BR" sz="1200" b="1" i="0">
              <a:ln>
                <a:noFill/>
              </a:ln>
              <a:solidFill>
                <a:schemeClr val="tx1"/>
              </a:solidFill>
              <a:latin typeface="Times New Roman" pitchFamily="18" charset="0"/>
              <a:cs typeface="Times New Roman" pitchFamily="18" charset="0"/>
            </a:endParaRPr>
          </a:p>
        </xdr:txBody>
      </xdr:sp>
    </xdr:grpSp>
    <xdr:clientData/>
  </xdr:twoCellAnchor>
  <xdr:twoCellAnchor>
    <xdr:from>
      <xdr:col>2</xdr:col>
      <xdr:colOff>1323973</xdr:colOff>
      <xdr:row>0</xdr:row>
      <xdr:rowOff>152400</xdr:rowOff>
    </xdr:from>
    <xdr:to>
      <xdr:col>2</xdr:col>
      <xdr:colOff>2724147</xdr:colOff>
      <xdr:row>4</xdr:row>
      <xdr:rowOff>85725</xdr:rowOff>
    </xdr:to>
    <xdr:grpSp>
      <xdr:nvGrpSpPr>
        <xdr:cNvPr id="42" name="Grupo 41"/>
        <xdr:cNvGrpSpPr/>
      </xdr:nvGrpSpPr>
      <xdr:grpSpPr>
        <a:xfrm>
          <a:off x="2543173" y="152400"/>
          <a:ext cx="1400174" cy="695325"/>
          <a:chOff x="1228725" y="381000"/>
          <a:chExt cx="1809750" cy="762000"/>
        </a:xfrm>
      </xdr:grpSpPr>
      <xdr:sp macro="" textlink="">
        <xdr:nvSpPr>
          <xdr:cNvPr id="43" name="Retângulo de cantos arredondados 42"/>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4" name="CaixaDeTexto 43">
            <a:hlinkClick xmlns:r="http://schemas.openxmlformats.org/officeDocument/2006/relationships" r:id="rId2"/>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Orçamentária</a:t>
            </a:r>
          </a:p>
        </xdr:txBody>
      </xdr:sp>
    </xdr:grpSp>
    <xdr:clientData/>
  </xdr:twoCellAnchor>
  <xdr:twoCellAnchor>
    <xdr:from>
      <xdr:col>3</xdr:col>
      <xdr:colOff>104773</xdr:colOff>
      <xdr:row>0</xdr:row>
      <xdr:rowOff>152400</xdr:rowOff>
    </xdr:from>
    <xdr:to>
      <xdr:col>4</xdr:col>
      <xdr:colOff>723897</xdr:colOff>
      <xdr:row>4</xdr:row>
      <xdr:rowOff>85725</xdr:rowOff>
    </xdr:to>
    <xdr:grpSp>
      <xdr:nvGrpSpPr>
        <xdr:cNvPr id="45" name="Grupo 44"/>
        <xdr:cNvGrpSpPr/>
      </xdr:nvGrpSpPr>
      <xdr:grpSpPr>
        <a:xfrm>
          <a:off x="4371973" y="152400"/>
          <a:ext cx="1400174" cy="695325"/>
          <a:chOff x="1228725" y="381000"/>
          <a:chExt cx="1809750" cy="762000"/>
        </a:xfrm>
      </xdr:grpSpPr>
      <xdr:sp macro="" textlink="">
        <xdr:nvSpPr>
          <xdr:cNvPr id="46" name="Retângulo de cantos arredondados 45"/>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7" name="CaixaDeTexto 46">
            <a:hlinkClick xmlns:r="http://schemas.openxmlformats.org/officeDocument/2006/relationships" r:id="rId3"/>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solidFill>
                  <a:schemeClr val="dk1"/>
                </a:solidFill>
                <a:effectLst/>
                <a:latin typeface="Times New Roman" pitchFamily="18" charset="0"/>
                <a:ea typeface="+mn-ea"/>
                <a:cs typeface="Times New Roman" pitchFamily="18" charset="0"/>
              </a:rPr>
              <a:t>Cronograma</a:t>
            </a:r>
            <a:endParaRPr lang="pt-BR" sz="1200" b="1" i="0">
              <a:ln>
                <a:noFill/>
              </a:ln>
              <a:solidFill>
                <a:schemeClr val="tx1"/>
              </a:solidFill>
              <a:latin typeface="Times New Roman" pitchFamily="18" charset="0"/>
              <a:ea typeface="+mn-ea"/>
              <a:cs typeface="Times New Roman" pitchFamily="18" charset="0"/>
            </a:endParaRPr>
          </a:p>
        </xdr:txBody>
      </xdr:sp>
    </xdr:grpSp>
    <xdr:clientData/>
  </xdr:twoCellAnchor>
  <xdr:twoCellAnchor>
    <xdr:from>
      <xdr:col>5</xdr:col>
      <xdr:colOff>304798</xdr:colOff>
      <xdr:row>0</xdr:row>
      <xdr:rowOff>152400</xdr:rowOff>
    </xdr:from>
    <xdr:to>
      <xdr:col>6</xdr:col>
      <xdr:colOff>657222</xdr:colOff>
      <xdr:row>4</xdr:row>
      <xdr:rowOff>85725</xdr:rowOff>
    </xdr:to>
    <xdr:grpSp>
      <xdr:nvGrpSpPr>
        <xdr:cNvPr id="48" name="Grupo 47"/>
        <xdr:cNvGrpSpPr/>
      </xdr:nvGrpSpPr>
      <xdr:grpSpPr>
        <a:xfrm>
          <a:off x="6200773" y="152400"/>
          <a:ext cx="1400174" cy="695325"/>
          <a:chOff x="1228725" y="381000"/>
          <a:chExt cx="1809750" cy="762000"/>
        </a:xfrm>
      </xdr:grpSpPr>
      <xdr:sp macro="" textlink="">
        <xdr:nvSpPr>
          <xdr:cNvPr id="49" name="Retângulo de cantos arredondados 48"/>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50" name="CaixaDeTexto 49">
            <a:hlinkClick xmlns:r="http://schemas.openxmlformats.org/officeDocument/2006/relationships" r:id="rId4"/>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Códigos Unificados</a:t>
            </a:r>
          </a:p>
        </xdr:txBody>
      </xdr:sp>
    </xdr:grpSp>
    <xdr:clientData/>
  </xdr:twoCellAnchor>
  <xdr:twoCellAnchor>
    <xdr:from>
      <xdr:col>7</xdr:col>
      <xdr:colOff>38097</xdr:colOff>
      <xdr:row>0</xdr:row>
      <xdr:rowOff>152400</xdr:rowOff>
    </xdr:from>
    <xdr:to>
      <xdr:col>8</xdr:col>
      <xdr:colOff>523871</xdr:colOff>
      <xdr:row>4</xdr:row>
      <xdr:rowOff>85725</xdr:rowOff>
    </xdr:to>
    <xdr:grpSp>
      <xdr:nvGrpSpPr>
        <xdr:cNvPr id="51" name="Grupo 50"/>
        <xdr:cNvGrpSpPr/>
      </xdr:nvGrpSpPr>
      <xdr:grpSpPr>
        <a:xfrm>
          <a:off x="8029572" y="152400"/>
          <a:ext cx="1400174" cy="695325"/>
          <a:chOff x="1228725" y="381000"/>
          <a:chExt cx="1809750" cy="762000"/>
        </a:xfrm>
      </xdr:grpSpPr>
      <xdr:sp macro="" textlink="">
        <xdr:nvSpPr>
          <xdr:cNvPr id="52" name="Retângulo de cantos arredondados 51"/>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53" name="CaixaDeTexto 52">
            <a:hlinkClick xmlns:r="http://schemas.openxmlformats.org/officeDocument/2006/relationships" r:id="rId5"/>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de Descontos</a:t>
            </a:r>
          </a:p>
        </xdr:txBody>
      </xdr:sp>
    </xdr:grpSp>
    <xdr:clientData/>
  </xdr:twoCellAnchor>
  <xdr:twoCellAnchor>
    <xdr:from>
      <xdr:col>8</xdr:col>
      <xdr:colOff>923921</xdr:colOff>
      <xdr:row>0</xdr:row>
      <xdr:rowOff>152401</xdr:rowOff>
    </xdr:from>
    <xdr:to>
      <xdr:col>10</xdr:col>
      <xdr:colOff>152397</xdr:colOff>
      <xdr:row>4</xdr:row>
      <xdr:rowOff>114301</xdr:rowOff>
    </xdr:to>
    <xdr:grpSp>
      <xdr:nvGrpSpPr>
        <xdr:cNvPr id="54" name="Grupo 53"/>
        <xdr:cNvGrpSpPr/>
      </xdr:nvGrpSpPr>
      <xdr:grpSpPr>
        <a:xfrm>
          <a:off x="9829796" y="152401"/>
          <a:ext cx="800101" cy="723900"/>
          <a:chOff x="9810750" y="152400"/>
          <a:chExt cx="819150" cy="714375"/>
        </a:xfrm>
      </xdr:grpSpPr>
      <xdr:sp macro="" textlink="">
        <xdr:nvSpPr>
          <xdr:cNvPr id="55" name="Elipse 54"/>
          <xdr:cNvSpPr/>
        </xdr:nvSpPr>
        <xdr:spPr>
          <a:xfrm>
            <a:off x="9810750" y="152400"/>
            <a:ext cx="819150" cy="714375"/>
          </a:xfrm>
          <a:prstGeom prst="ellipse">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56" name="CaixaDeTexto 55">
            <a:hlinkClick xmlns:r="http://schemas.openxmlformats.org/officeDocument/2006/relationships" r:id="rId6"/>
          </xdr:cNvPr>
          <xdr:cNvSpPr txBox="1"/>
        </xdr:nvSpPr>
        <xdr:spPr>
          <a:xfrm>
            <a:off x="9953625" y="285749"/>
            <a:ext cx="54292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latin typeface="Times New Roman" pitchFamily="18" charset="0"/>
                <a:cs typeface="Times New Roman" pitchFamily="18" charset="0"/>
              </a:rPr>
              <a:t>Início</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6</xdr:row>
      <xdr:rowOff>9525</xdr:rowOff>
    </xdr:from>
    <xdr:to>
      <xdr:col>7</xdr:col>
      <xdr:colOff>1162050</xdr:colOff>
      <xdr:row>10</xdr:row>
      <xdr:rowOff>0</xdr:rowOff>
    </xdr:to>
    <xdr:sp macro="" textlink="">
      <xdr:nvSpPr>
        <xdr:cNvPr id="2" name="CaixaDeTexto 1"/>
        <xdr:cNvSpPr txBox="1"/>
      </xdr:nvSpPr>
      <xdr:spPr>
        <a:xfrm>
          <a:off x="742951" y="1152525"/>
          <a:ext cx="10067924"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1">
              <a:solidFill>
                <a:srgbClr val="C00000"/>
              </a:solidFill>
              <a:latin typeface="Times New Roman" pitchFamily="18" charset="0"/>
              <a:cs typeface="Times New Roman" pitchFamily="18" charset="0"/>
            </a:rPr>
            <a:t>Atenção!</a:t>
          </a:r>
        </a:p>
        <a:p>
          <a:pPr algn="ctr"/>
          <a:endParaRPr lang="pt-BR" sz="700" b="1">
            <a:solidFill>
              <a:srgbClr val="C00000"/>
            </a:solidFill>
            <a:latin typeface="Times New Roman" pitchFamily="18" charset="0"/>
            <a:cs typeface="Times New Roman" pitchFamily="18" charset="0"/>
          </a:endParaRPr>
        </a:p>
        <a:p>
          <a:pPr algn="ctr"/>
          <a:r>
            <a:rPr lang="pt-BR" sz="1400" b="1">
              <a:solidFill>
                <a:sysClr val="windowText" lastClr="000000"/>
              </a:solidFill>
              <a:latin typeface="Times New Roman" pitchFamily="18" charset="0"/>
              <a:cs typeface="Times New Roman" pitchFamily="18" charset="0"/>
            </a:rPr>
            <a:t>Colocar no timbre da empresa.</a:t>
          </a:r>
        </a:p>
        <a:p>
          <a:pPr algn="ctr"/>
          <a:endParaRPr lang="pt-BR" sz="700" b="1">
            <a:solidFill>
              <a:sysClr val="windowText" lastClr="000000"/>
            </a:solidFill>
            <a:latin typeface="Times New Roman" pitchFamily="18" charset="0"/>
            <a:cs typeface="Times New Roman" pitchFamily="18" charset="0"/>
          </a:endParaRPr>
        </a:p>
        <a:p>
          <a:pPr algn="ctr"/>
          <a:r>
            <a:rPr lang="pt-BR" sz="1400" b="1">
              <a:solidFill>
                <a:sysClr val="windowText" lastClr="000000"/>
              </a:solidFill>
              <a:latin typeface="Times New Roman" pitchFamily="18" charset="0"/>
              <a:cs typeface="Times New Roman" pitchFamily="18" charset="0"/>
            </a:rPr>
            <a:t>Preenchimento automático.</a:t>
          </a:r>
        </a:p>
      </xdr:txBody>
    </xdr:sp>
    <xdr:clientData/>
  </xdr:twoCellAnchor>
  <xdr:twoCellAnchor>
    <xdr:from>
      <xdr:col>1</xdr:col>
      <xdr:colOff>85725</xdr:colOff>
      <xdr:row>0</xdr:row>
      <xdr:rowOff>152400</xdr:rowOff>
    </xdr:from>
    <xdr:to>
      <xdr:col>3</xdr:col>
      <xdr:colOff>409574</xdr:colOff>
      <xdr:row>4</xdr:row>
      <xdr:rowOff>85725</xdr:rowOff>
    </xdr:to>
    <xdr:grpSp>
      <xdr:nvGrpSpPr>
        <xdr:cNvPr id="21" name="Grupo 20"/>
        <xdr:cNvGrpSpPr/>
      </xdr:nvGrpSpPr>
      <xdr:grpSpPr>
        <a:xfrm>
          <a:off x="809625" y="152400"/>
          <a:ext cx="1428749" cy="695325"/>
          <a:chOff x="1228725" y="381000"/>
          <a:chExt cx="1809750" cy="762000"/>
        </a:xfrm>
      </xdr:grpSpPr>
      <xdr:sp macro="" textlink="">
        <xdr:nvSpPr>
          <xdr:cNvPr id="22" name="Retângulo de cantos arredondados 21">
            <a:hlinkClick xmlns:r="http://schemas.openxmlformats.org/officeDocument/2006/relationships" r:id="rId1"/>
          </xdr:cNvPr>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3" name="CaixaDeTexto 22">
            <a:hlinkClick xmlns:r="http://schemas.openxmlformats.org/officeDocument/2006/relationships" r:id="rId1"/>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Dados</a:t>
            </a:r>
            <a:r>
              <a:rPr lang="pt-BR" sz="1200" b="1" i="0" baseline="0">
                <a:ln>
                  <a:noFill/>
                </a:ln>
                <a:solidFill>
                  <a:schemeClr val="tx1"/>
                </a:solidFill>
                <a:latin typeface="Times New Roman" pitchFamily="18" charset="0"/>
                <a:cs typeface="Times New Roman" pitchFamily="18" charset="0"/>
              </a:rPr>
              <a:t> da Empresa</a:t>
            </a:r>
            <a:endParaRPr lang="pt-BR" sz="1200" b="1" i="0">
              <a:ln>
                <a:noFill/>
              </a:ln>
              <a:solidFill>
                <a:schemeClr val="tx1"/>
              </a:solidFill>
              <a:latin typeface="Times New Roman" pitchFamily="18" charset="0"/>
              <a:cs typeface="Times New Roman" pitchFamily="18" charset="0"/>
            </a:endParaRPr>
          </a:p>
        </xdr:txBody>
      </xdr:sp>
    </xdr:grpSp>
    <xdr:clientData/>
  </xdr:twoCellAnchor>
  <xdr:twoCellAnchor>
    <xdr:from>
      <xdr:col>3</xdr:col>
      <xdr:colOff>828673</xdr:colOff>
      <xdr:row>0</xdr:row>
      <xdr:rowOff>152400</xdr:rowOff>
    </xdr:from>
    <xdr:to>
      <xdr:col>3</xdr:col>
      <xdr:colOff>2228847</xdr:colOff>
      <xdr:row>4</xdr:row>
      <xdr:rowOff>85725</xdr:rowOff>
    </xdr:to>
    <xdr:grpSp>
      <xdr:nvGrpSpPr>
        <xdr:cNvPr id="24" name="Grupo 23"/>
        <xdr:cNvGrpSpPr/>
      </xdr:nvGrpSpPr>
      <xdr:grpSpPr>
        <a:xfrm>
          <a:off x="2657473" y="152400"/>
          <a:ext cx="1400174" cy="695325"/>
          <a:chOff x="1228725" y="381000"/>
          <a:chExt cx="1809750" cy="762000"/>
        </a:xfrm>
      </xdr:grpSpPr>
      <xdr:sp macro="" textlink="">
        <xdr:nvSpPr>
          <xdr:cNvPr id="25" name="Retângulo de cantos arredondados 24"/>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6" name="CaixaDeTexto 25">
            <a:hlinkClick xmlns:r="http://schemas.openxmlformats.org/officeDocument/2006/relationships" r:id="rId2"/>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Orçamentária</a:t>
            </a:r>
          </a:p>
        </xdr:txBody>
      </xdr:sp>
    </xdr:grpSp>
    <xdr:clientData/>
  </xdr:twoCellAnchor>
  <xdr:twoCellAnchor>
    <xdr:from>
      <xdr:col>3</xdr:col>
      <xdr:colOff>2657473</xdr:colOff>
      <xdr:row>0</xdr:row>
      <xdr:rowOff>152400</xdr:rowOff>
    </xdr:from>
    <xdr:to>
      <xdr:col>3</xdr:col>
      <xdr:colOff>4057647</xdr:colOff>
      <xdr:row>4</xdr:row>
      <xdr:rowOff>85725</xdr:rowOff>
    </xdr:to>
    <xdr:grpSp>
      <xdr:nvGrpSpPr>
        <xdr:cNvPr id="27" name="Grupo 26"/>
        <xdr:cNvGrpSpPr/>
      </xdr:nvGrpSpPr>
      <xdr:grpSpPr>
        <a:xfrm>
          <a:off x="4486273" y="152400"/>
          <a:ext cx="1400174" cy="695325"/>
          <a:chOff x="1228725" y="381000"/>
          <a:chExt cx="1809750" cy="762000"/>
        </a:xfrm>
      </xdr:grpSpPr>
      <xdr:sp macro="" textlink="">
        <xdr:nvSpPr>
          <xdr:cNvPr id="28" name="Retângulo de cantos arredondados 27"/>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9" name="CaixaDeTexto 28">
            <a:hlinkClick xmlns:r="http://schemas.openxmlformats.org/officeDocument/2006/relationships" r:id="rId3"/>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solidFill>
                  <a:schemeClr val="dk1"/>
                </a:solidFill>
                <a:effectLst/>
                <a:latin typeface="Times New Roman" pitchFamily="18" charset="0"/>
                <a:ea typeface="+mn-ea"/>
                <a:cs typeface="Times New Roman" pitchFamily="18" charset="0"/>
              </a:rPr>
              <a:t>Cronograma</a:t>
            </a:r>
            <a:endParaRPr lang="pt-BR" sz="1200" b="1" i="0">
              <a:ln>
                <a:noFill/>
              </a:ln>
              <a:solidFill>
                <a:schemeClr val="tx1"/>
              </a:solidFill>
              <a:latin typeface="Times New Roman" pitchFamily="18" charset="0"/>
              <a:ea typeface="+mn-ea"/>
              <a:cs typeface="Times New Roman" pitchFamily="18" charset="0"/>
            </a:endParaRPr>
          </a:p>
        </xdr:txBody>
      </xdr:sp>
    </xdr:grpSp>
    <xdr:clientData/>
  </xdr:twoCellAnchor>
  <xdr:twoCellAnchor>
    <xdr:from>
      <xdr:col>3</xdr:col>
      <xdr:colOff>4486273</xdr:colOff>
      <xdr:row>0</xdr:row>
      <xdr:rowOff>152400</xdr:rowOff>
    </xdr:from>
    <xdr:to>
      <xdr:col>4</xdr:col>
      <xdr:colOff>95247</xdr:colOff>
      <xdr:row>4</xdr:row>
      <xdr:rowOff>85725</xdr:rowOff>
    </xdr:to>
    <xdr:grpSp>
      <xdr:nvGrpSpPr>
        <xdr:cNvPr id="30" name="Grupo 29"/>
        <xdr:cNvGrpSpPr/>
      </xdr:nvGrpSpPr>
      <xdr:grpSpPr>
        <a:xfrm>
          <a:off x="6315073" y="152400"/>
          <a:ext cx="1400174" cy="695325"/>
          <a:chOff x="1228725" y="381000"/>
          <a:chExt cx="1809750" cy="762000"/>
        </a:xfrm>
      </xdr:grpSpPr>
      <xdr:sp macro="" textlink="">
        <xdr:nvSpPr>
          <xdr:cNvPr id="31" name="Retângulo de cantos arredondados 30"/>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2" name="CaixaDeTexto 31">
            <a:hlinkClick xmlns:r="http://schemas.openxmlformats.org/officeDocument/2006/relationships" r:id="rId4"/>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Códigos Unificados</a:t>
            </a:r>
          </a:p>
        </xdr:txBody>
      </xdr:sp>
    </xdr:grpSp>
    <xdr:clientData/>
  </xdr:twoCellAnchor>
  <xdr:twoCellAnchor>
    <xdr:from>
      <xdr:col>5</xdr:col>
      <xdr:colOff>76197</xdr:colOff>
      <xdr:row>0</xdr:row>
      <xdr:rowOff>152400</xdr:rowOff>
    </xdr:from>
    <xdr:to>
      <xdr:col>6</xdr:col>
      <xdr:colOff>800096</xdr:colOff>
      <xdr:row>4</xdr:row>
      <xdr:rowOff>85725</xdr:rowOff>
    </xdr:to>
    <xdr:grpSp>
      <xdr:nvGrpSpPr>
        <xdr:cNvPr id="33" name="Grupo 32"/>
        <xdr:cNvGrpSpPr/>
      </xdr:nvGrpSpPr>
      <xdr:grpSpPr>
        <a:xfrm>
          <a:off x="8143872" y="152400"/>
          <a:ext cx="1400174" cy="695325"/>
          <a:chOff x="1228725" y="381000"/>
          <a:chExt cx="1809750" cy="762000"/>
        </a:xfrm>
      </xdr:grpSpPr>
      <xdr:sp macro="" textlink="">
        <xdr:nvSpPr>
          <xdr:cNvPr id="34" name="Retângulo de cantos arredondados 33"/>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5" name="CaixaDeTexto 34">
            <a:hlinkClick xmlns:r="http://schemas.openxmlformats.org/officeDocument/2006/relationships" r:id="rId5"/>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de Descontos</a:t>
            </a:r>
          </a:p>
        </xdr:txBody>
      </xdr:sp>
    </xdr:grpSp>
    <xdr:clientData/>
  </xdr:twoCellAnchor>
  <xdr:twoCellAnchor>
    <xdr:from>
      <xdr:col>7</xdr:col>
      <xdr:colOff>295271</xdr:colOff>
      <xdr:row>0</xdr:row>
      <xdr:rowOff>152401</xdr:rowOff>
    </xdr:from>
    <xdr:to>
      <xdr:col>7</xdr:col>
      <xdr:colOff>1095372</xdr:colOff>
      <xdr:row>4</xdr:row>
      <xdr:rowOff>114301</xdr:rowOff>
    </xdr:to>
    <xdr:grpSp>
      <xdr:nvGrpSpPr>
        <xdr:cNvPr id="36" name="Grupo 35"/>
        <xdr:cNvGrpSpPr/>
      </xdr:nvGrpSpPr>
      <xdr:grpSpPr>
        <a:xfrm>
          <a:off x="9944096" y="152401"/>
          <a:ext cx="800101" cy="723900"/>
          <a:chOff x="9810750" y="152400"/>
          <a:chExt cx="819150" cy="714375"/>
        </a:xfrm>
      </xdr:grpSpPr>
      <xdr:sp macro="" textlink="">
        <xdr:nvSpPr>
          <xdr:cNvPr id="37" name="Elipse 36"/>
          <xdr:cNvSpPr/>
        </xdr:nvSpPr>
        <xdr:spPr>
          <a:xfrm>
            <a:off x="9810750" y="152400"/>
            <a:ext cx="819150" cy="714375"/>
          </a:xfrm>
          <a:prstGeom prst="ellipse">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8" name="CaixaDeTexto 37">
            <a:hlinkClick xmlns:r="http://schemas.openxmlformats.org/officeDocument/2006/relationships" r:id="rId6"/>
          </xdr:cNvPr>
          <xdr:cNvSpPr txBox="1"/>
        </xdr:nvSpPr>
        <xdr:spPr>
          <a:xfrm>
            <a:off x="9953625" y="285749"/>
            <a:ext cx="54292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latin typeface="Times New Roman" pitchFamily="18" charset="0"/>
                <a:cs typeface="Times New Roman" pitchFamily="18" charset="0"/>
              </a:rPr>
              <a:t>Início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6</xdr:row>
      <xdr:rowOff>9525</xdr:rowOff>
    </xdr:from>
    <xdr:to>
      <xdr:col>12</xdr:col>
      <xdr:colOff>9525</xdr:colOff>
      <xdr:row>12</xdr:row>
      <xdr:rowOff>0</xdr:rowOff>
    </xdr:to>
    <xdr:sp macro="" textlink="">
      <xdr:nvSpPr>
        <xdr:cNvPr id="2" name="CaixaDeTexto 1"/>
        <xdr:cNvSpPr txBox="1"/>
      </xdr:nvSpPr>
      <xdr:spPr>
        <a:xfrm>
          <a:off x="619125" y="1152525"/>
          <a:ext cx="8067675" cy="159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1">
              <a:solidFill>
                <a:srgbClr val="C00000"/>
              </a:solidFill>
              <a:latin typeface="Times New Roman" pitchFamily="18" charset="0"/>
              <a:cs typeface="Times New Roman" pitchFamily="18" charset="0"/>
            </a:rPr>
            <a:t>Atenção!</a:t>
          </a:r>
        </a:p>
        <a:p>
          <a:pPr algn="ctr"/>
          <a:endParaRPr lang="pt-BR" sz="700" b="1">
            <a:solidFill>
              <a:srgbClr val="C00000"/>
            </a:solidFill>
            <a:latin typeface="Times New Roman" pitchFamily="18" charset="0"/>
            <a:cs typeface="Times New Roman" pitchFamily="18" charset="0"/>
          </a:endParaRPr>
        </a:p>
        <a:p>
          <a:pPr algn="ctr"/>
          <a:r>
            <a:rPr lang="pt-BR" sz="1400" b="1">
              <a:solidFill>
                <a:sysClr val="windowText" lastClr="000000"/>
              </a:solidFill>
              <a:latin typeface="Times New Roman" pitchFamily="18" charset="0"/>
              <a:cs typeface="Times New Roman" pitchFamily="18" charset="0"/>
            </a:rPr>
            <a:t>Colocar no timbre da empresa.</a:t>
          </a:r>
        </a:p>
        <a:p>
          <a:pPr algn="ctr"/>
          <a:endParaRPr lang="pt-BR" sz="700" b="1">
            <a:solidFill>
              <a:sysClr val="windowText" lastClr="000000"/>
            </a:solidFill>
            <a:latin typeface="Times New Roman" pitchFamily="18" charset="0"/>
            <a:cs typeface="Times New Roman" pitchFamily="18" charset="0"/>
          </a:endParaRPr>
        </a:p>
        <a:p>
          <a:pPr algn="ctr"/>
          <a:r>
            <a:rPr lang="pt-BR" sz="1400" b="1">
              <a:solidFill>
                <a:sysClr val="windowText" lastClr="000000"/>
              </a:solidFill>
              <a:latin typeface="Times New Roman" pitchFamily="18" charset="0"/>
              <a:cs typeface="Times New Roman" pitchFamily="18" charset="0"/>
            </a:rPr>
            <a:t>Preenchimento</a:t>
          </a:r>
          <a:r>
            <a:rPr lang="pt-BR" sz="1400" b="1" baseline="0">
              <a:solidFill>
                <a:sysClr val="windowText" lastClr="000000"/>
              </a:solidFill>
              <a:latin typeface="Times New Roman" pitchFamily="18" charset="0"/>
              <a:cs typeface="Times New Roman" pitchFamily="18" charset="0"/>
            </a:rPr>
            <a:t> automático.</a:t>
          </a:r>
          <a:endParaRPr lang="pt-BR" sz="1400" b="1">
            <a:solidFill>
              <a:sysClr val="windowText" lastClr="000000"/>
            </a:solidFill>
            <a:latin typeface="Times New Roman" pitchFamily="18" charset="0"/>
            <a:cs typeface="Times New Roman" pitchFamily="18" charset="0"/>
          </a:endParaRPr>
        </a:p>
        <a:p>
          <a:pPr algn="ctr"/>
          <a:endParaRPr lang="pt-BR" sz="700" b="1">
            <a:solidFill>
              <a:sysClr val="windowText" lastClr="000000"/>
            </a:solidFill>
            <a:latin typeface="Times New Roman" pitchFamily="18" charset="0"/>
            <a:cs typeface="Times New Roman" pitchFamily="18" charset="0"/>
          </a:endParaRPr>
        </a:p>
        <a:p>
          <a:pPr algn="ctr"/>
          <a:r>
            <a:rPr lang="pt-BR" sz="1400" b="1">
              <a:solidFill>
                <a:sysClr val="windowText" lastClr="000000"/>
              </a:solidFill>
              <a:latin typeface="Times New Roman" pitchFamily="18" charset="0"/>
              <a:cs typeface="Times New Roman" pitchFamily="18" charset="0"/>
            </a:rPr>
            <a:t>Esta aba será utilizada caso a empresa realize</a:t>
          </a:r>
          <a:r>
            <a:rPr lang="pt-BR" sz="1400" b="1" baseline="0">
              <a:solidFill>
                <a:sysClr val="windowText" lastClr="000000"/>
              </a:solidFill>
              <a:latin typeface="Times New Roman" pitchFamily="18" charset="0"/>
              <a:cs typeface="Times New Roman" pitchFamily="18" charset="0"/>
            </a:rPr>
            <a:t> pedido de reequilíbrio econômico e financeiro.</a:t>
          </a:r>
        </a:p>
        <a:p>
          <a:pPr algn="ctr"/>
          <a:endParaRPr lang="pt-BR" sz="700" b="1" baseline="0">
            <a:solidFill>
              <a:sysClr val="windowText" lastClr="000000"/>
            </a:solidFill>
            <a:latin typeface="Times New Roman" pitchFamily="18" charset="0"/>
            <a:cs typeface="Times New Roman" pitchFamily="18" charset="0"/>
          </a:endParaRPr>
        </a:p>
        <a:p>
          <a:pPr algn="ctr"/>
          <a:r>
            <a:rPr lang="pt-BR" sz="1400" b="1" baseline="0">
              <a:solidFill>
                <a:sysClr val="windowText" lastClr="000000"/>
              </a:solidFill>
              <a:latin typeface="Times New Roman" pitchFamily="18" charset="0"/>
              <a:cs typeface="Times New Roman" pitchFamily="18" charset="0"/>
            </a:rPr>
            <a:t>A mesma deverá ser apresentada junto a petição do pedido de reequilíbrio.</a:t>
          </a:r>
          <a:endParaRPr lang="pt-BR" sz="1400" b="1">
            <a:solidFill>
              <a:sysClr val="windowText" lastClr="000000"/>
            </a:solidFill>
            <a:latin typeface="Times New Roman" pitchFamily="18" charset="0"/>
            <a:cs typeface="Times New Roman" pitchFamily="18" charset="0"/>
          </a:endParaRPr>
        </a:p>
      </xdr:txBody>
    </xdr:sp>
    <xdr:clientData/>
  </xdr:twoCellAnchor>
  <xdr:twoCellAnchor>
    <xdr:from>
      <xdr:col>1</xdr:col>
      <xdr:colOff>85725</xdr:colOff>
      <xdr:row>0</xdr:row>
      <xdr:rowOff>152400</xdr:rowOff>
    </xdr:from>
    <xdr:to>
      <xdr:col>2</xdr:col>
      <xdr:colOff>1104899</xdr:colOff>
      <xdr:row>4</xdr:row>
      <xdr:rowOff>85725</xdr:rowOff>
    </xdr:to>
    <xdr:grpSp>
      <xdr:nvGrpSpPr>
        <xdr:cNvPr id="21" name="Grupo 20"/>
        <xdr:cNvGrpSpPr/>
      </xdr:nvGrpSpPr>
      <xdr:grpSpPr>
        <a:xfrm>
          <a:off x="695325" y="152400"/>
          <a:ext cx="1428749" cy="695325"/>
          <a:chOff x="1228725" y="381000"/>
          <a:chExt cx="1809750" cy="762000"/>
        </a:xfrm>
      </xdr:grpSpPr>
      <xdr:sp macro="" textlink="">
        <xdr:nvSpPr>
          <xdr:cNvPr id="22" name="Retângulo de cantos arredondados 21">
            <a:hlinkClick xmlns:r="http://schemas.openxmlformats.org/officeDocument/2006/relationships" r:id="rId1"/>
          </xdr:cNvPr>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3" name="CaixaDeTexto 22">
            <a:hlinkClick xmlns:r="http://schemas.openxmlformats.org/officeDocument/2006/relationships" r:id="rId1"/>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Dados</a:t>
            </a:r>
            <a:r>
              <a:rPr lang="pt-BR" sz="1200" b="1" i="0" baseline="0">
                <a:ln>
                  <a:noFill/>
                </a:ln>
                <a:solidFill>
                  <a:schemeClr val="tx1"/>
                </a:solidFill>
                <a:latin typeface="Times New Roman" pitchFamily="18" charset="0"/>
                <a:cs typeface="Times New Roman" pitchFamily="18" charset="0"/>
              </a:rPr>
              <a:t> da Empresa</a:t>
            </a:r>
            <a:endParaRPr lang="pt-BR" sz="1200" b="1" i="0">
              <a:ln>
                <a:noFill/>
              </a:ln>
              <a:solidFill>
                <a:schemeClr val="tx1"/>
              </a:solidFill>
              <a:latin typeface="Times New Roman" pitchFamily="18" charset="0"/>
              <a:cs typeface="Times New Roman" pitchFamily="18" charset="0"/>
            </a:endParaRPr>
          </a:p>
        </xdr:txBody>
      </xdr:sp>
    </xdr:grpSp>
    <xdr:clientData/>
  </xdr:twoCellAnchor>
  <xdr:twoCellAnchor>
    <xdr:from>
      <xdr:col>4</xdr:col>
      <xdr:colOff>228598</xdr:colOff>
      <xdr:row>0</xdr:row>
      <xdr:rowOff>152400</xdr:rowOff>
    </xdr:from>
    <xdr:to>
      <xdr:col>5</xdr:col>
      <xdr:colOff>542922</xdr:colOff>
      <xdr:row>4</xdr:row>
      <xdr:rowOff>85725</xdr:rowOff>
    </xdr:to>
    <xdr:grpSp>
      <xdr:nvGrpSpPr>
        <xdr:cNvPr id="24" name="Grupo 23"/>
        <xdr:cNvGrpSpPr/>
      </xdr:nvGrpSpPr>
      <xdr:grpSpPr>
        <a:xfrm>
          <a:off x="2543173" y="152400"/>
          <a:ext cx="1400174" cy="695325"/>
          <a:chOff x="1228725" y="381000"/>
          <a:chExt cx="1809750" cy="762000"/>
        </a:xfrm>
      </xdr:grpSpPr>
      <xdr:sp macro="" textlink="">
        <xdr:nvSpPr>
          <xdr:cNvPr id="25" name="Retângulo de cantos arredondados 24"/>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6" name="CaixaDeTexto 25">
            <a:hlinkClick xmlns:r="http://schemas.openxmlformats.org/officeDocument/2006/relationships" r:id="rId2"/>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Orçamentária</a:t>
            </a:r>
          </a:p>
        </xdr:txBody>
      </xdr:sp>
    </xdr:grpSp>
    <xdr:clientData/>
  </xdr:twoCellAnchor>
  <xdr:twoCellAnchor>
    <xdr:from>
      <xdr:col>5</xdr:col>
      <xdr:colOff>971548</xdr:colOff>
      <xdr:row>0</xdr:row>
      <xdr:rowOff>152400</xdr:rowOff>
    </xdr:from>
    <xdr:to>
      <xdr:col>8</xdr:col>
      <xdr:colOff>85722</xdr:colOff>
      <xdr:row>4</xdr:row>
      <xdr:rowOff>85725</xdr:rowOff>
    </xdr:to>
    <xdr:grpSp>
      <xdr:nvGrpSpPr>
        <xdr:cNvPr id="27" name="Grupo 26"/>
        <xdr:cNvGrpSpPr/>
      </xdr:nvGrpSpPr>
      <xdr:grpSpPr>
        <a:xfrm>
          <a:off x="4371973" y="152400"/>
          <a:ext cx="1400174" cy="695325"/>
          <a:chOff x="1228725" y="381000"/>
          <a:chExt cx="1809750" cy="762000"/>
        </a:xfrm>
      </xdr:grpSpPr>
      <xdr:sp macro="" textlink="">
        <xdr:nvSpPr>
          <xdr:cNvPr id="28" name="Retângulo de cantos arredondados 27"/>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9" name="CaixaDeTexto 28">
            <a:hlinkClick xmlns:r="http://schemas.openxmlformats.org/officeDocument/2006/relationships" r:id="rId3"/>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solidFill>
                  <a:schemeClr val="dk1"/>
                </a:solidFill>
                <a:effectLst/>
                <a:latin typeface="Times New Roman" pitchFamily="18" charset="0"/>
                <a:ea typeface="+mn-ea"/>
                <a:cs typeface="Times New Roman" pitchFamily="18" charset="0"/>
              </a:rPr>
              <a:t>Cronograma</a:t>
            </a:r>
            <a:endParaRPr lang="pt-BR" sz="1200" b="1" i="0">
              <a:ln>
                <a:noFill/>
              </a:ln>
              <a:solidFill>
                <a:schemeClr val="tx1"/>
              </a:solidFill>
              <a:latin typeface="Times New Roman" pitchFamily="18" charset="0"/>
              <a:ea typeface="+mn-ea"/>
              <a:cs typeface="Times New Roman" pitchFamily="18" charset="0"/>
            </a:endParaRPr>
          </a:p>
        </xdr:txBody>
      </xdr:sp>
    </xdr:grpSp>
    <xdr:clientData/>
  </xdr:twoCellAnchor>
  <xdr:twoCellAnchor>
    <xdr:from>
      <xdr:col>8</xdr:col>
      <xdr:colOff>514348</xdr:colOff>
      <xdr:row>0</xdr:row>
      <xdr:rowOff>152400</xdr:rowOff>
    </xdr:from>
    <xdr:to>
      <xdr:col>10</xdr:col>
      <xdr:colOff>714372</xdr:colOff>
      <xdr:row>4</xdr:row>
      <xdr:rowOff>85725</xdr:rowOff>
    </xdr:to>
    <xdr:grpSp>
      <xdr:nvGrpSpPr>
        <xdr:cNvPr id="30" name="Grupo 29"/>
        <xdr:cNvGrpSpPr/>
      </xdr:nvGrpSpPr>
      <xdr:grpSpPr>
        <a:xfrm>
          <a:off x="6200773" y="152400"/>
          <a:ext cx="1400174" cy="695325"/>
          <a:chOff x="1228725" y="381000"/>
          <a:chExt cx="1809750" cy="762000"/>
        </a:xfrm>
      </xdr:grpSpPr>
      <xdr:sp macro="" textlink="">
        <xdr:nvSpPr>
          <xdr:cNvPr id="31" name="Retângulo de cantos arredondados 30"/>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2" name="CaixaDeTexto 31">
            <a:hlinkClick xmlns:r="http://schemas.openxmlformats.org/officeDocument/2006/relationships" r:id="rId4"/>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Códigos Unificados</a:t>
            </a:r>
          </a:p>
        </xdr:txBody>
      </xdr:sp>
    </xdr:grpSp>
    <xdr:clientData/>
  </xdr:twoCellAnchor>
  <xdr:twoCellAnchor>
    <xdr:from>
      <xdr:col>11</xdr:col>
      <xdr:colOff>228597</xdr:colOff>
      <xdr:row>0</xdr:row>
      <xdr:rowOff>152400</xdr:rowOff>
    </xdr:from>
    <xdr:to>
      <xdr:col>13</xdr:col>
      <xdr:colOff>142871</xdr:colOff>
      <xdr:row>4</xdr:row>
      <xdr:rowOff>85725</xdr:rowOff>
    </xdr:to>
    <xdr:grpSp>
      <xdr:nvGrpSpPr>
        <xdr:cNvPr id="33" name="Grupo 32"/>
        <xdr:cNvGrpSpPr/>
      </xdr:nvGrpSpPr>
      <xdr:grpSpPr>
        <a:xfrm>
          <a:off x="8029572" y="152400"/>
          <a:ext cx="1400174" cy="695325"/>
          <a:chOff x="1228725" y="381000"/>
          <a:chExt cx="1809750" cy="762000"/>
        </a:xfrm>
      </xdr:grpSpPr>
      <xdr:sp macro="" textlink="">
        <xdr:nvSpPr>
          <xdr:cNvPr id="34" name="Retângulo de cantos arredondados 33"/>
          <xdr:cNvSpPr/>
        </xdr:nvSpPr>
        <xdr:spPr>
          <a:xfrm>
            <a:off x="1228725" y="381000"/>
            <a:ext cx="1809750" cy="762000"/>
          </a:xfrm>
          <a:prstGeom prst="roundRect">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5" name="CaixaDeTexto 34">
            <a:hlinkClick xmlns:r="http://schemas.openxmlformats.org/officeDocument/2006/relationships" r:id="rId5"/>
          </xdr:cNvPr>
          <xdr:cNvSpPr txBox="1"/>
        </xdr:nvSpPr>
        <xdr:spPr>
          <a:xfrm>
            <a:off x="1390650" y="504825"/>
            <a:ext cx="15335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i="0">
                <a:ln>
                  <a:noFill/>
                </a:ln>
                <a:solidFill>
                  <a:schemeClr val="tx1"/>
                </a:solidFill>
                <a:latin typeface="Times New Roman" pitchFamily="18" charset="0"/>
                <a:cs typeface="Times New Roman" pitchFamily="18" charset="0"/>
              </a:rPr>
              <a:t>Planilha de Descontos</a:t>
            </a:r>
          </a:p>
        </xdr:txBody>
      </xdr:sp>
    </xdr:grpSp>
    <xdr:clientData/>
  </xdr:twoCellAnchor>
  <xdr:twoCellAnchor>
    <xdr:from>
      <xdr:col>13</xdr:col>
      <xdr:colOff>542921</xdr:colOff>
      <xdr:row>0</xdr:row>
      <xdr:rowOff>152401</xdr:rowOff>
    </xdr:from>
    <xdr:to>
      <xdr:col>15</xdr:col>
      <xdr:colOff>123822</xdr:colOff>
      <xdr:row>4</xdr:row>
      <xdr:rowOff>114301</xdr:rowOff>
    </xdr:to>
    <xdr:grpSp>
      <xdr:nvGrpSpPr>
        <xdr:cNvPr id="36" name="Grupo 35"/>
        <xdr:cNvGrpSpPr/>
      </xdr:nvGrpSpPr>
      <xdr:grpSpPr>
        <a:xfrm>
          <a:off x="9829796" y="152401"/>
          <a:ext cx="800101" cy="723900"/>
          <a:chOff x="9810750" y="152400"/>
          <a:chExt cx="819150" cy="714375"/>
        </a:xfrm>
      </xdr:grpSpPr>
      <xdr:sp macro="" textlink="">
        <xdr:nvSpPr>
          <xdr:cNvPr id="37" name="Elipse 36"/>
          <xdr:cNvSpPr/>
        </xdr:nvSpPr>
        <xdr:spPr>
          <a:xfrm>
            <a:off x="9810750" y="152400"/>
            <a:ext cx="819150" cy="714375"/>
          </a:xfrm>
          <a:prstGeom prst="ellipse">
            <a:avLst/>
          </a:prstGeom>
          <a:solidFill>
            <a:schemeClr val="accent6">
              <a:lumMod val="20000"/>
              <a:lumOff val="80000"/>
            </a:schemeClr>
          </a:solidFill>
          <a:ln>
            <a:noFill/>
          </a:ln>
          <a:effectLst>
            <a:glow rad="63500">
              <a:schemeClr val="accent3">
                <a:satMod val="175000"/>
                <a:alpha val="40000"/>
              </a:schemeClr>
            </a:glow>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8" name="CaixaDeTexto 37">
            <a:hlinkClick xmlns:r="http://schemas.openxmlformats.org/officeDocument/2006/relationships" r:id="rId6"/>
          </xdr:cNvPr>
          <xdr:cNvSpPr txBox="1"/>
        </xdr:nvSpPr>
        <xdr:spPr>
          <a:xfrm>
            <a:off x="9953625" y="285749"/>
            <a:ext cx="54292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latin typeface="Times New Roman" pitchFamily="18" charset="0"/>
                <a:cs typeface="Times New Roman" pitchFamily="18" charset="0"/>
              </a:rPr>
              <a:t>Início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heetViews>
  <sheetFormatPr defaultRowHeight="15" x14ac:dyDescent="0.25"/>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2"/>
  <sheetViews>
    <sheetView showGridLines="0" showRowColHeaders="0" workbookViewId="0"/>
  </sheetViews>
  <sheetFormatPr defaultRowHeight="15" x14ac:dyDescent="0.25"/>
  <cols>
    <col min="2" max="2" width="6" customWidth="1"/>
    <col min="3" max="4" width="9.140625" style="2"/>
  </cols>
  <sheetData>
    <row r="1" spans="2:16" s="19" customFormat="1" x14ac:dyDescent="0.25"/>
    <row r="2" spans="2:16" s="19" customFormat="1" x14ac:dyDescent="0.25"/>
    <row r="3" spans="2:16" s="19" customFormat="1" x14ac:dyDescent="0.25"/>
    <row r="4" spans="2:16" s="19" customFormat="1" x14ac:dyDescent="0.25"/>
    <row r="5" spans="2:16" s="19" customFormat="1" x14ac:dyDescent="0.25"/>
    <row r="6" spans="2:16" s="2" customFormat="1" x14ac:dyDescent="0.25"/>
    <row r="7" spans="2:16" ht="21" customHeight="1" x14ac:dyDescent="0.25">
      <c r="B7" s="9"/>
      <c r="C7" s="9"/>
      <c r="D7" s="9"/>
      <c r="E7" s="9"/>
      <c r="F7" s="9"/>
      <c r="G7" s="9"/>
      <c r="H7" s="9"/>
      <c r="I7" s="9"/>
      <c r="J7" s="9"/>
      <c r="K7" s="9"/>
      <c r="L7" s="9"/>
      <c r="M7" s="9"/>
      <c r="N7" s="9"/>
    </row>
    <row r="8" spans="2:16" ht="21" customHeight="1" x14ac:dyDescent="0.25">
      <c r="B8" s="9"/>
      <c r="C8" s="9"/>
      <c r="D8" s="9"/>
      <c r="E8" s="9"/>
      <c r="F8" s="9"/>
      <c r="G8" s="9"/>
      <c r="H8" s="9"/>
      <c r="I8" s="9"/>
      <c r="J8" s="9"/>
      <c r="K8" s="9"/>
      <c r="L8" s="9"/>
      <c r="M8" s="9"/>
      <c r="N8" s="9"/>
    </row>
    <row r="9" spans="2:16" ht="21" customHeight="1" x14ac:dyDescent="0.25">
      <c r="B9" s="9"/>
      <c r="C9" s="9"/>
      <c r="D9" s="9"/>
      <c r="E9" s="9"/>
      <c r="F9" s="9"/>
      <c r="G9" s="9"/>
      <c r="H9" s="9"/>
      <c r="I9" s="9"/>
      <c r="J9" s="9"/>
      <c r="K9" s="9"/>
      <c r="L9" s="9"/>
      <c r="M9" s="9"/>
      <c r="N9" s="9"/>
    </row>
    <row r="10" spans="2:16" s="2" customFormat="1" ht="21" customHeight="1" x14ac:dyDescent="0.25">
      <c r="B10" s="9"/>
      <c r="C10" s="9"/>
      <c r="D10" s="9"/>
      <c r="E10" s="9"/>
      <c r="F10" s="9"/>
      <c r="G10" s="9"/>
      <c r="H10" s="9"/>
      <c r="I10" s="9"/>
      <c r="J10" s="9"/>
      <c r="K10" s="9"/>
      <c r="L10" s="9"/>
      <c r="M10" s="9"/>
      <c r="N10" s="9"/>
    </row>
    <row r="11" spans="2:16" ht="21" customHeight="1" x14ac:dyDescent="0.25"/>
    <row r="12" spans="2:16" ht="36.75" customHeight="1" x14ac:dyDescent="0.25">
      <c r="B12" s="99" t="s">
        <v>30</v>
      </c>
      <c r="C12" s="99"/>
      <c r="D12" s="99"/>
      <c r="E12" s="98" t="s">
        <v>103</v>
      </c>
      <c r="F12" s="98"/>
      <c r="G12" s="98"/>
      <c r="H12" s="98"/>
      <c r="I12" s="98"/>
      <c r="J12" s="98"/>
      <c r="K12" s="98"/>
      <c r="L12" s="98"/>
      <c r="M12" s="98"/>
      <c r="N12" s="98"/>
    </row>
    <row r="13" spans="2:16" ht="21" customHeight="1" x14ac:dyDescent="0.25">
      <c r="B13" s="99" t="s">
        <v>31</v>
      </c>
      <c r="C13" s="99"/>
      <c r="D13" s="99"/>
      <c r="E13" s="100" t="s">
        <v>104</v>
      </c>
      <c r="F13" s="100"/>
      <c r="G13" s="100"/>
      <c r="H13" s="100"/>
      <c r="I13" s="100"/>
      <c r="J13" s="100"/>
      <c r="K13" s="100"/>
      <c r="L13" s="100"/>
      <c r="M13" s="100"/>
      <c r="N13" s="100"/>
      <c r="P13" s="19"/>
    </row>
    <row r="14" spans="2:16" ht="21" customHeight="1" x14ac:dyDescent="0.25">
      <c r="B14" s="99" t="s">
        <v>32</v>
      </c>
      <c r="C14" s="99"/>
      <c r="D14" s="99"/>
      <c r="E14" s="101" t="s">
        <v>105</v>
      </c>
      <c r="F14" s="101"/>
      <c r="G14" s="101"/>
      <c r="H14" s="101"/>
      <c r="I14" s="101"/>
      <c r="J14" s="101"/>
      <c r="K14" s="101"/>
      <c r="L14" s="101"/>
      <c r="M14" s="101"/>
      <c r="N14" s="101"/>
    </row>
    <row r="15" spans="2:16" ht="21" customHeight="1" x14ac:dyDescent="0.25">
      <c r="B15" s="99" t="s">
        <v>33</v>
      </c>
      <c r="C15" s="99"/>
      <c r="D15" s="99"/>
      <c r="E15" s="100" t="s">
        <v>34</v>
      </c>
      <c r="F15" s="100"/>
      <c r="G15" s="100"/>
      <c r="H15" s="100"/>
      <c r="I15" s="100"/>
      <c r="J15" s="100"/>
      <c r="K15" s="100"/>
      <c r="L15" s="100"/>
      <c r="M15" s="100"/>
      <c r="N15" s="100"/>
    </row>
    <row r="16" spans="2:16" ht="21" customHeight="1" x14ac:dyDescent="0.25">
      <c r="B16" s="99" t="s">
        <v>35</v>
      </c>
      <c r="C16" s="99"/>
      <c r="D16" s="99"/>
      <c r="E16" s="100" t="s">
        <v>36</v>
      </c>
      <c r="F16" s="100"/>
      <c r="G16" s="100"/>
      <c r="H16" s="100"/>
      <c r="I16" s="100"/>
      <c r="J16" s="100"/>
      <c r="K16" s="100"/>
      <c r="L16" s="100"/>
      <c r="M16" s="100"/>
      <c r="N16" s="100"/>
    </row>
    <row r="17" spans="2:14" s="2" customFormat="1" ht="21" customHeight="1" x14ac:dyDescent="0.25">
      <c r="B17" s="7"/>
      <c r="C17" s="7"/>
      <c r="D17" s="7"/>
      <c r="E17" s="5"/>
      <c r="F17" s="5"/>
      <c r="G17" s="5"/>
      <c r="H17" s="5"/>
      <c r="I17" s="5"/>
      <c r="J17" s="5"/>
      <c r="K17" s="5"/>
      <c r="L17" s="5"/>
      <c r="M17" s="5"/>
      <c r="N17" s="5"/>
    </row>
    <row r="19" spans="2:14" ht="21" customHeight="1" x14ac:dyDescent="0.25">
      <c r="B19" s="102" t="s">
        <v>40</v>
      </c>
      <c r="C19" s="102"/>
      <c r="D19" s="102"/>
      <c r="E19" s="102"/>
      <c r="F19" s="102"/>
      <c r="G19" s="102"/>
      <c r="H19" s="102"/>
      <c r="I19" s="102"/>
      <c r="J19" s="102"/>
      <c r="K19" s="102"/>
      <c r="L19" s="102"/>
      <c r="M19" s="102"/>
      <c r="N19" s="102"/>
    </row>
    <row r="20" spans="2:14" ht="21" customHeight="1" x14ac:dyDescent="0.25">
      <c r="B20" s="99" t="s">
        <v>41</v>
      </c>
      <c r="C20" s="99"/>
      <c r="D20" s="100"/>
      <c r="E20" s="100"/>
      <c r="F20" s="100"/>
      <c r="G20" s="100"/>
      <c r="H20" s="100"/>
      <c r="I20" s="100"/>
      <c r="J20" s="100"/>
      <c r="K20" s="100"/>
      <c r="L20" s="100"/>
      <c r="M20" s="100"/>
      <c r="N20" s="100"/>
    </row>
    <row r="21" spans="2:14" ht="21" customHeight="1" x14ac:dyDescent="0.25">
      <c r="B21" s="99" t="s">
        <v>42</v>
      </c>
      <c r="C21" s="99"/>
      <c r="D21" s="100"/>
      <c r="E21" s="100"/>
      <c r="F21" s="100"/>
      <c r="G21" s="100"/>
      <c r="H21" s="100"/>
      <c r="I21" s="100"/>
      <c r="J21" s="100"/>
      <c r="K21" s="100"/>
      <c r="L21" s="100"/>
      <c r="M21" s="100"/>
      <c r="N21" s="100"/>
    </row>
    <row r="22" spans="2:14" ht="21" customHeight="1" x14ac:dyDescent="0.25">
      <c r="B22" s="99" t="s">
        <v>43</v>
      </c>
      <c r="C22" s="99"/>
      <c r="D22" s="99"/>
      <c r="E22" s="103"/>
      <c r="F22" s="103"/>
      <c r="G22" s="103"/>
      <c r="H22" s="103"/>
      <c r="I22" s="103"/>
      <c r="J22" s="103"/>
      <c r="K22" s="103"/>
      <c r="L22" s="103"/>
      <c r="M22" s="103"/>
      <c r="N22" s="103"/>
    </row>
    <row r="23" spans="2:14" ht="21" customHeight="1" x14ac:dyDescent="0.25">
      <c r="B23" s="99" t="s">
        <v>37</v>
      </c>
      <c r="C23" s="99"/>
      <c r="D23" s="9"/>
      <c r="E23" s="37"/>
      <c r="F23" s="37"/>
      <c r="G23" s="37"/>
      <c r="H23" s="37"/>
      <c r="I23" s="99" t="s">
        <v>44</v>
      </c>
      <c r="J23" s="99"/>
      <c r="K23" s="103"/>
      <c r="L23" s="103"/>
      <c r="M23" s="103"/>
      <c r="N23" s="103"/>
    </row>
    <row r="24" spans="2:14" ht="21" customHeight="1" x14ac:dyDescent="0.25">
      <c r="B24" s="99" t="s">
        <v>38</v>
      </c>
      <c r="C24" s="99"/>
      <c r="D24" s="9"/>
      <c r="E24" s="37"/>
      <c r="F24" s="37"/>
      <c r="G24" s="37"/>
      <c r="H24" s="37"/>
      <c r="I24" s="99" t="s">
        <v>45</v>
      </c>
      <c r="J24" s="99"/>
      <c r="K24" s="103"/>
      <c r="L24" s="103"/>
      <c r="M24" s="103"/>
      <c r="N24" s="103"/>
    </row>
    <row r="25" spans="2:14" ht="21" customHeight="1" x14ac:dyDescent="0.25">
      <c r="B25" s="99" t="s">
        <v>39</v>
      </c>
      <c r="C25" s="99"/>
      <c r="D25" s="9"/>
      <c r="E25" s="37"/>
      <c r="F25" s="37"/>
      <c r="G25" s="37"/>
      <c r="H25" s="37"/>
      <c r="I25" s="99" t="s">
        <v>46</v>
      </c>
      <c r="J25" s="99"/>
      <c r="K25" s="103"/>
      <c r="L25" s="103"/>
      <c r="M25" s="103"/>
      <c r="N25" s="103"/>
    </row>
    <row r="26" spans="2:14" ht="21" customHeight="1" x14ac:dyDescent="0.25">
      <c r="B26" s="100" t="s">
        <v>47</v>
      </c>
      <c r="C26" s="100"/>
      <c r="D26" s="100"/>
      <c r="E26" s="8" t="s">
        <v>48</v>
      </c>
      <c r="F26" s="100" t="s">
        <v>49</v>
      </c>
      <c r="G26" s="100"/>
      <c r="H26" s="37"/>
      <c r="I26" s="8" t="s">
        <v>48</v>
      </c>
      <c r="J26" s="100" t="s">
        <v>50</v>
      </c>
      <c r="K26" s="100"/>
      <c r="L26" s="37"/>
      <c r="M26" s="37"/>
      <c r="N26" s="37"/>
    </row>
    <row r="27" spans="2:14" s="2" customFormat="1" ht="21" customHeight="1" x14ac:dyDescent="0.25">
      <c r="B27" s="5"/>
      <c r="C27" s="5"/>
      <c r="D27" s="5"/>
      <c r="E27" s="8"/>
      <c r="F27" s="5"/>
      <c r="G27" s="5"/>
      <c r="I27" s="8"/>
      <c r="J27" s="5"/>
      <c r="K27" s="5"/>
    </row>
    <row r="29" spans="2:14" s="3" customFormat="1" ht="21" customHeight="1" x14ac:dyDescent="0.25">
      <c r="B29" s="102" t="s">
        <v>51</v>
      </c>
      <c r="C29" s="102"/>
      <c r="D29" s="102"/>
      <c r="E29" s="102"/>
      <c r="F29" s="102"/>
      <c r="G29" s="102"/>
      <c r="H29" s="102"/>
      <c r="I29" s="102"/>
      <c r="J29" s="102"/>
      <c r="K29" s="102"/>
      <c r="L29" s="102"/>
      <c r="M29" s="102"/>
      <c r="N29" s="102"/>
    </row>
    <row r="30" spans="2:14" ht="21" customHeight="1" x14ac:dyDescent="0.25">
      <c r="B30" s="99" t="s">
        <v>52</v>
      </c>
      <c r="C30" s="99"/>
      <c r="D30" s="99"/>
      <c r="E30" s="103"/>
      <c r="F30" s="103"/>
      <c r="G30" s="103"/>
      <c r="H30" s="103"/>
      <c r="I30" s="99" t="s">
        <v>54</v>
      </c>
      <c r="J30" s="99"/>
      <c r="K30" s="103"/>
      <c r="L30" s="103"/>
      <c r="M30" s="103"/>
      <c r="N30" s="103"/>
    </row>
    <row r="31" spans="2:14" ht="21" customHeight="1" x14ac:dyDescent="0.25">
      <c r="B31" s="99" t="s">
        <v>53</v>
      </c>
      <c r="C31" s="99"/>
      <c r="D31" s="99"/>
      <c r="E31" s="103"/>
      <c r="F31" s="103"/>
      <c r="G31" s="103"/>
      <c r="H31" s="103"/>
      <c r="I31" s="99" t="s">
        <v>55</v>
      </c>
      <c r="J31" s="99"/>
      <c r="K31" s="103"/>
      <c r="L31" s="103"/>
      <c r="M31" s="103"/>
      <c r="N31" s="103"/>
    </row>
    <row r="35" spans="2:14" ht="15" customHeight="1" x14ac:dyDescent="0.25">
      <c r="B35" s="104" t="s">
        <v>79</v>
      </c>
      <c r="C35" s="104"/>
      <c r="D35" s="104"/>
      <c r="E35" s="104"/>
      <c r="F35" s="104"/>
      <c r="G35" s="104"/>
      <c r="H35" s="104"/>
      <c r="I35" s="104"/>
      <c r="J35" s="104"/>
      <c r="K35" s="104"/>
      <c r="L35" s="104"/>
      <c r="M35" s="104"/>
      <c r="N35" s="104"/>
    </row>
    <row r="36" spans="2:14" x14ac:dyDescent="0.25">
      <c r="B36" s="104"/>
      <c r="C36" s="104"/>
      <c r="D36" s="104"/>
      <c r="E36" s="104"/>
      <c r="F36" s="104"/>
      <c r="G36" s="104"/>
      <c r="H36" s="104"/>
      <c r="I36" s="104"/>
      <c r="J36" s="104"/>
      <c r="K36" s="104"/>
      <c r="L36" s="104"/>
      <c r="M36" s="104"/>
      <c r="N36" s="104"/>
    </row>
    <row r="37" spans="2:14" x14ac:dyDescent="0.25">
      <c r="B37" s="104"/>
      <c r="C37" s="104"/>
      <c r="D37" s="104"/>
      <c r="E37" s="104"/>
      <c r="F37" s="104"/>
      <c r="G37" s="104"/>
      <c r="H37" s="104"/>
      <c r="I37" s="104"/>
      <c r="J37" s="104"/>
      <c r="K37" s="104"/>
      <c r="L37" s="104"/>
      <c r="M37" s="104"/>
      <c r="N37" s="104"/>
    </row>
    <row r="38" spans="2:14" x14ac:dyDescent="0.25">
      <c r="B38" s="104"/>
      <c r="C38" s="104"/>
      <c r="D38" s="104"/>
      <c r="E38" s="104"/>
      <c r="F38" s="104"/>
      <c r="G38" s="104"/>
      <c r="H38" s="104"/>
      <c r="I38" s="104"/>
      <c r="J38" s="104"/>
      <c r="K38" s="104"/>
      <c r="L38" s="104"/>
      <c r="M38" s="104"/>
      <c r="N38" s="104"/>
    </row>
    <row r="39" spans="2:14" x14ac:dyDescent="0.25">
      <c r="B39" s="104"/>
      <c r="C39" s="104"/>
      <c r="D39" s="104"/>
      <c r="E39" s="104"/>
      <c r="F39" s="104"/>
      <c r="G39" s="104"/>
      <c r="H39" s="104"/>
      <c r="I39" s="104"/>
      <c r="J39" s="104"/>
      <c r="K39" s="104"/>
      <c r="L39" s="104"/>
      <c r="M39" s="104"/>
      <c r="N39" s="104"/>
    </row>
    <row r="40" spans="2:14" x14ac:dyDescent="0.25">
      <c r="B40" s="104"/>
      <c r="C40" s="104"/>
      <c r="D40" s="104"/>
      <c r="E40" s="104"/>
      <c r="F40" s="104"/>
      <c r="G40" s="104"/>
      <c r="H40" s="104"/>
      <c r="I40" s="104"/>
      <c r="J40" s="104"/>
      <c r="K40" s="104"/>
      <c r="L40" s="104"/>
      <c r="M40" s="104"/>
      <c r="N40" s="104"/>
    </row>
    <row r="41" spans="2:14" x14ac:dyDescent="0.25">
      <c r="B41" s="104"/>
      <c r="C41" s="104"/>
      <c r="D41" s="104"/>
      <c r="E41" s="104"/>
      <c r="F41" s="104"/>
      <c r="G41" s="104"/>
      <c r="H41" s="104"/>
      <c r="I41" s="104"/>
      <c r="J41" s="104"/>
      <c r="K41" s="104"/>
      <c r="L41" s="104"/>
      <c r="M41" s="104"/>
      <c r="N41" s="104"/>
    </row>
    <row r="42" spans="2:14" x14ac:dyDescent="0.25">
      <c r="B42" s="104"/>
      <c r="C42" s="104"/>
      <c r="D42" s="104"/>
      <c r="E42" s="104"/>
      <c r="F42" s="104"/>
      <c r="G42" s="104"/>
      <c r="H42" s="104"/>
      <c r="I42" s="104"/>
      <c r="J42" s="104"/>
      <c r="K42" s="104"/>
      <c r="L42" s="104"/>
      <c r="M42" s="104"/>
      <c r="N42" s="104"/>
    </row>
  </sheetData>
  <mergeCells count="39">
    <mergeCell ref="K30:N30"/>
    <mergeCell ref="K31:N31"/>
    <mergeCell ref="B29:N29"/>
    <mergeCell ref="B35:N42"/>
    <mergeCell ref="B30:D30"/>
    <mergeCell ref="B31:D31"/>
    <mergeCell ref="I30:J30"/>
    <mergeCell ref="I31:J31"/>
    <mergeCell ref="E30:H30"/>
    <mergeCell ref="E31:H31"/>
    <mergeCell ref="I24:J24"/>
    <mergeCell ref="I23:J23"/>
    <mergeCell ref="B26:D26"/>
    <mergeCell ref="F26:G26"/>
    <mergeCell ref="J26:K26"/>
    <mergeCell ref="K23:N23"/>
    <mergeCell ref="K24:N24"/>
    <mergeCell ref="K25:N25"/>
    <mergeCell ref="B23:C23"/>
    <mergeCell ref="B24:C24"/>
    <mergeCell ref="B25:C25"/>
    <mergeCell ref="I25:J25"/>
    <mergeCell ref="B16:D16"/>
    <mergeCell ref="E16:N16"/>
    <mergeCell ref="B22:D22"/>
    <mergeCell ref="B21:C21"/>
    <mergeCell ref="B20:C20"/>
    <mergeCell ref="B19:N19"/>
    <mergeCell ref="D20:N20"/>
    <mergeCell ref="D21:N21"/>
    <mergeCell ref="E22:N22"/>
    <mergeCell ref="E12:N12"/>
    <mergeCell ref="B12:D12"/>
    <mergeCell ref="B13:D13"/>
    <mergeCell ref="B14:D14"/>
    <mergeCell ref="B15:D15"/>
    <mergeCell ref="E15:N15"/>
    <mergeCell ref="E13:N13"/>
    <mergeCell ref="E14:N14"/>
  </mergeCells>
  <pageMargins left="0.511811024" right="0.511811024" top="0.78740157499999996" bottom="0.78740157499999996" header="0.31496062000000002" footer="0.31496062000000002"/>
  <pageSetup paperSize="9" scale="7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showGridLines="0" showRowColHeaders="0" workbookViewId="0">
      <selection activeCell="F23" activeCellId="1" sqref="B23:C23 F23:I23"/>
    </sheetView>
  </sheetViews>
  <sheetFormatPr defaultRowHeight="15" x14ac:dyDescent="0.25"/>
  <cols>
    <col min="1" max="1" width="9.140625" style="55"/>
    <col min="2" max="2" width="5.42578125" style="55" bestFit="1" customWidth="1"/>
    <col min="3" max="3" width="8.5703125" style="55" bestFit="1" customWidth="1"/>
    <col min="4" max="4" width="8.85546875" style="55" bestFit="1" customWidth="1"/>
    <col min="5" max="5" width="10.85546875" style="55" bestFit="1" customWidth="1"/>
    <col min="6" max="6" width="55.7109375" style="55" customWidth="1"/>
    <col min="7" max="7" width="8.140625" style="55" bestFit="1" customWidth="1"/>
    <col min="8" max="8" width="11.42578125" style="55" bestFit="1" customWidth="1"/>
    <col min="9" max="10" width="11.140625" style="55" bestFit="1" customWidth="1"/>
    <col min="11" max="11" width="13.28515625" style="55" bestFit="1" customWidth="1"/>
    <col min="12" max="16384" width="9.140625" style="55"/>
  </cols>
  <sheetData>
    <row r="1" spans="2:11" ht="15.75" thickBot="1" x14ac:dyDescent="0.3"/>
    <row r="2" spans="2:11" ht="15.75" thickBot="1" x14ac:dyDescent="0.3">
      <c r="B2" s="105" t="s">
        <v>84</v>
      </c>
      <c r="C2" s="106"/>
      <c r="D2" s="106"/>
      <c r="E2" s="106"/>
      <c r="F2" s="106"/>
      <c r="G2" s="106"/>
      <c r="H2" s="106"/>
      <c r="I2" s="106"/>
      <c r="J2" s="106"/>
      <c r="K2" s="107"/>
    </row>
    <row r="3" spans="2:11" ht="15.75" thickBot="1" x14ac:dyDescent="0.3">
      <c r="B3" s="89"/>
      <c r="C3" s="89"/>
      <c r="D3" s="89"/>
      <c r="E3" s="89"/>
      <c r="F3" s="89"/>
      <c r="G3" s="89"/>
      <c r="H3" s="89"/>
      <c r="I3" s="89"/>
      <c r="J3" s="89"/>
      <c r="K3" s="89"/>
    </row>
    <row r="4" spans="2:11" x14ac:dyDescent="0.25">
      <c r="B4" s="108" t="s">
        <v>81</v>
      </c>
      <c r="C4" s="109"/>
      <c r="D4" s="109"/>
      <c r="E4" s="109"/>
      <c r="F4" s="109"/>
      <c r="G4" s="110"/>
      <c r="H4" s="111" t="s">
        <v>109</v>
      </c>
      <c r="I4" s="112"/>
      <c r="J4" s="112"/>
      <c r="K4" s="113"/>
    </row>
    <row r="5" spans="2:11" x14ac:dyDescent="0.25">
      <c r="B5" s="114" t="s">
        <v>110</v>
      </c>
      <c r="C5" s="115"/>
      <c r="D5" s="115"/>
      <c r="E5" s="115"/>
      <c r="F5" s="115"/>
      <c r="G5" s="115"/>
      <c r="H5" s="116" t="s">
        <v>0</v>
      </c>
      <c r="I5" s="117"/>
      <c r="J5" s="117"/>
      <c r="K5" s="118"/>
    </row>
    <row r="6" spans="2:11" x14ac:dyDescent="0.25">
      <c r="B6" s="114" t="s">
        <v>111</v>
      </c>
      <c r="C6" s="115"/>
      <c r="D6" s="115"/>
      <c r="E6" s="115"/>
      <c r="F6" s="115"/>
      <c r="G6" s="115"/>
      <c r="H6" s="87" t="s">
        <v>1</v>
      </c>
      <c r="I6" s="88" t="s">
        <v>2</v>
      </c>
      <c r="J6" s="87" t="s">
        <v>3</v>
      </c>
      <c r="K6" s="86" t="s">
        <v>4</v>
      </c>
    </row>
    <row r="7" spans="2:11" x14ac:dyDescent="0.25">
      <c r="B7" s="114" t="s">
        <v>112</v>
      </c>
      <c r="C7" s="115"/>
      <c r="D7" s="115"/>
      <c r="E7" s="115"/>
      <c r="F7" s="115"/>
      <c r="G7" s="115"/>
      <c r="H7" s="85" t="s">
        <v>91</v>
      </c>
      <c r="I7" s="84">
        <v>0.22120000000000001</v>
      </c>
      <c r="J7" s="83"/>
      <c r="K7" s="82"/>
    </row>
    <row r="8" spans="2:11" ht="15.75" thickBot="1" x14ac:dyDescent="0.3">
      <c r="B8" s="125" t="s">
        <v>113</v>
      </c>
      <c r="C8" s="126"/>
      <c r="D8" s="126"/>
      <c r="E8" s="126"/>
      <c r="F8" s="126"/>
      <c r="G8" s="127"/>
      <c r="H8" s="81"/>
      <c r="I8" s="81"/>
      <c r="J8" s="80"/>
      <c r="K8" s="79">
        <v>0.25569999999999998</v>
      </c>
    </row>
    <row r="9" spans="2:11" ht="15.75" thickBot="1" x14ac:dyDescent="0.3">
      <c r="B9" s="128"/>
      <c r="C9" s="128"/>
      <c r="D9" s="128"/>
      <c r="E9" s="128"/>
      <c r="F9" s="128"/>
      <c r="G9" s="128"/>
      <c r="H9" s="128"/>
      <c r="I9" s="128"/>
      <c r="J9" s="128"/>
      <c r="K9" s="128"/>
    </row>
    <row r="10" spans="2:11" ht="39" thickBot="1" x14ac:dyDescent="0.3">
      <c r="B10" s="78" t="s">
        <v>5</v>
      </c>
      <c r="C10" s="77" t="s">
        <v>6</v>
      </c>
      <c r="D10" s="76" t="s">
        <v>80</v>
      </c>
      <c r="E10" s="76" t="s">
        <v>56</v>
      </c>
      <c r="F10" s="77" t="s">
        <v>7</v>
      </c>
      <c r="G10" s="77" t="s">
        <v>8</v>
      </c>
      <c r="H10" s="77" t="s">
        <v>9</v>
      </c>
      <c r="I10" s="76" t="s">
        <v>102</v>
      </c>
      <c r="J10" s="76" t="s">
        <v>101</v>
      </c>
      <c r="K10" s="75" t="s">
        <v>10</v>
      </c>
    </row>
    <row r="11" spans="2:11" ht="15.75" thickBot="1" x14ac:dyDescent="0.3">
      <c r="B11" s="90">
        <v>1</v>
      </c>
      <c r="C11" s="129" t="s">
        <v>11</v>
      </c>
      <c r="D11" s="130"/>
      <c r="E11" s="130"/>
      <c r="F11" s="130"/>
      <c r="G11" s="130"/>
      <c r="H11" s="130"/>
      <c r="I11" s="130"/>
      <c r="J11" s="130"/>
      <c r="K11" s="131"/>
    </row>
    <row r="12" spans="2:11" ht="77.25" thickBot="1" x14ac:dyDescent="0.3">
      <c r="B12" s="72" t="s">
        <v>12</v>
      </c>
      <c r="C12" s="71" t="s">
        <v>92</v>
      </c>
      <c r="D12" s="70">
        <v>154476</v>
      </c>
      <c r="E12" s="69">
        <v>944001798</v>
      </c>
      <c r="F12" s="68" t="s">
        <v>108</v>
      </c>
      <c r="G12" s="73" t="s">
        <v>14</v>
      </c>
      <c r="H12" s="67">
        <v>2.25</v>
      </c>
      <c r="I12" s="60">
        <v>210.39</v>
      </c>
      <c r="J12" s="59">
        <f>ROUND(I12*(1+$I$7),2)</f>
        <v>256.93</v>
      </c>
      <c r="K12" s="58">
        <f>ROUND(H12*J12,2)</f>
        <v>578.09</v>
      </c>
    </row>
    <row r="13" spans="2:11" ht="15.75" thickBot="1" x14ac:dyDescent="0.3">
      <c r="B13" s="122" t="s">
        <v>100</v>
      </c>
      <c r="C13" s="123"/>
      <c r="D13" s="123"/>
      <c r="E13" s="123"/>
      <c r="F13" s="123"/>
      <c r="G13" s="123"/>
      <c r="H13" s="123"/>
      <c r="I13" s="123"/>
      <c r="J13" s="138"/>
      <c r="K13" s="74">
        <f>SUM(K12)</f>
        <v>578.09</v>
      </c>
    </row>
    <row r="14" spans="2:11" ht="15.75" thickBot="1" x14ac:dyDescent="0.3">
      <c r="B14" s="91">
        <v>2</v>
      </c>
      <c r="C14" s="129" t="s">
        <v>114</v>
      </c>
      <c r="D14" s="130"/>
      <c r="E14" s="130"/>
      <c r="F14" s="130"/>
      <c r="G14" s="130"/>
      <c r="H14" s="130"/>
      <c r="I14" s="130"/>
      <c r="J14" s="130"/>
      <c r="K14" s="131"/>
    </row>
    <row r="15" spans="2:11" x14ac:dyDescent="0.25">
      <c r="B15" s="72" t="s">
        <v>13</v>
      </c>
      <c r="C15" s="71" t="s">
        <v>115</v>
      </c>
      <c r="D15" s="70"/>
      <c r="E15" s="69"/>
      <c r="F15" s="68" t="s">
        <v>118</v>
      </c>
      <c r="G15" s="73" t="s">
        <v>14</v>
      </c>
      <c r="H15" s="67">
        <v>3210</v>
      </c>
      <c r="I15" s="139" t="s">
        <v>119</v>
      </c>
      <c r="J15" s="139"/>
      <c r="K15" s="139"/>
    </row>
    <row r="16" spans="2:11" ht="63.75" x14ac:dyDescent="0.25">
      <c r="B16" s="72" t="s">
        <v>15</v>
      </c>
      <c r="C16" s="71" t="s">
        <v>116</v>
      </c>
      <c r="D16" s="70"/>
      <c r="E16" s="69"/>
      <c r="F16" s="68" t="s">
        <v>120</v>
      </c>
      <c r="G16" s="73" t="s">
        <v>17</v>
      </c>
      <c r="H16" s="67">
        <v>481.5</v>
      </c>
      <c r="I16" s="139" t="s">
        <v>119</v>
      </c>
      <c r="J16" s="139"/>
      <c r="K16" s="139"/>
    </row>
    <row r="17" spans="2:11" ht="26.25" thickBot="1" x14ac:dyDescent="0.3">
      <c r="B17" s="72" t="s">
        <v>93</v>
      </c>
      <c r="C17" s="71" t="s">
        <v>117</v>
      </c>
      <c r="D17" s="70"/>
      <c r="E17" s="69"/>
      <c r="F17" s="68" t="s">
        <v>121</v>
      </c>
      <c r="G17" s="73" t="s">
        <v>122</v>
      </c>
      <c r="H17" s="67">
        <v>32472</v>
      </c>
      <c r="I17" s="139" t="s">
        <v>119</v>
      </c>
      <c r="J17" s="139"/>
      <c r="K17" s="139"/>
    </row>
    <row r="18" spans="2:11" ht="15.75" thickBot="1" x14ac:dyDescent="0.3">
      <c r="B18" s="122" t="s">
        <v>99</v>
      </c>
      <c r="C18" s="123"/>
      <c r="D18" s="123"/>
      <c r="E18" s="123"/>
      <c r="F18" s="123"/>
      <c r="G18" s="123"/>
      <c r="H18" s="123"/>
      <c r="I18" s="123"/>
      <c r="J18" s="138"/>
      <c r="K18" s="74">
        <f>SUM(K15:K17)</f>
        <v>0</v>
      </c>
    </row>
    <row r="19" spans="2:11" ht="15.75" thickBot="1" x14ac:dyDescent="0.3">
      <c r="B19" s="91">
        <v>3</v>
      </c>
      <c r="C19" s="129" t="s">
        <v>127</v>
      </c>
      <c r="D19" s="130"/>
      <c r="E19" s="130"/>
      <c r="F19" s="130"/>
      <c r="G19" s="130"/>
      <c r="H19" s="130"/>
      <c r="I19" s="130"/>
      <c r="J19" s="130"/>
      <c r="K19" s="131"/>
    </row>
    <row r="20" spans="2:11" ht="39" thickBot="1" x14ac:dyDescent="0.3">
      <c r="B20" s="63" t="s">
        <v>85</v>
      </c>
      <c r="C20" s="62" t="s">
        <v>123</v>
      </c>
      <c r="D20" s="66">
        <v>150735</v>
      </c>
      <c r="E20" s="65">
        <v>944001237</v>
      </c>
      <c r="F20" s="64" t="s">
        <v>124</v>
      </c>
      <c r="G20" s="61" t="s">
        <v>16</v>
      </c>
      <c r="H20" s="67">
        <v>1070</v>
      </c>
      <c r="I20" s="60">
        <v>38.42</v>
      </c>
      <c r="J20" s="59">
        <f>ROUND(I20*(1+$I$7),2)</f>
        <v>46.92</v>
      </c>
      <c r="K20" s="58">
        <f>ROUND(H20*J20,2)</f>
        <v>50204.4</v>
      </c>
    </row>
    <row r="21" spans="2:11" ht="15.75" thickBot="1" x14ac:dyDescent="0.3">
      <c r="B21" s="132" t="s">
        <v>98</v>
      </c>
      <c r="C21" s="133"/>
      <c r="D21" s="133"/>
      <c r="E21" s="133"/>
      <c r="F21" s="133"/>
      <c r="G21" s="133"/>
      <c r="H21" s="133"/>
      <c r="I21" s="133"/>
      <c r="J21" s="134"/>
      <c r="K21" s="57">
        <f>SUM(K20:K20)</f>
        <v>50204.4</v>
      </c>
    </row>
    <row r="22" spans="2:11" ht="15.75" thickBot="1" x14ac:dyDescent="0.3">
      <c r="B22" s="92">
        <v>4</v>
      </c>
      <c r="C22" s="135" t="s">
        <v>128</v>
      </c>
      <c r="D22" s="136"/>
      <c r="E22" s="136"/>
      <c r="F22" s="136"/>
      <c r="G22" s="136"/>
      <c r="H22" s="136"/>
      <c r="I22" s="136"/>
      <c r="J22" s="136"/>
      <c r="K22" s="137"/>
    </row>
    <row r="23" spans="2:11" ht="39" thickBot="1" x14ac:dyDescent="0.3">
      <c r="B23" s="63" t="s">
        <v>86</v>
      </c>
      <c r="C23" s="62" t="s">
        <v>125</v>
      </c>
      <c r="D23" s="66">
        <v>150734</v>
      </c>
      <c r="E23" s="65">
        <v>944001236</v>
      </c>
      <c r="F23" s="64" t="s">
        <v>126</v>
      </c>
      <c r="G23" s="61" t="s">
        <v>14</v>
      </c>
      <c r="H23" s="67">
        <v>2889</v>
      </c>
      <c r="I23" s="60">
        <v>75.91</v>
      </c>
      <c r="J23" s="59">
        <f>ROUND(I23*(1+$I$7),2)</f>
        <v>92.7</v>
      </c>
      <c r="K23" s="58">
        <f>ROUND(H23*J23,2)</f>
        <v>267810.3</v>
      </c>
    </row>
    <row r="24" spans="2:11" ht="15.75" thickBot="1" x14ac:dyDescent="0.3">
      <c r="B24" s="122" t="s">
        <v>97</v>
      </c>
      <c r="C24" s="123"/>
      <c r="D24" s="123"/>
      <c r="E24" s="123"/>
      <c r="F24" s="123"/>
      <c r="G24" s="123"/>
      <c r="H24" s="123"/>
      <c r="I24" s="123"/>
      <c r="J24" s="124"/>
      <c r="K24" s="57">
        <f>SUM(K23:K23)</f>
        <v>267810.3</v>
      </c>
    </row>
    <row r="25" spans="2:11" ht="15.75" thickBot="1" x14ac:dyDescent="0.3">
      <c r="B25" s="119" t="s">
        <v>87</v>
      </c>
      <c r="C25" s="120"/>
      <c r="D25" s="120"/>
      <c r="E25" s="120"/>
      <c r="F25" s="120"/>
      <c r="G25" s="120"/>
      <c r="H25" s="120"/>
      <c r="I25" s="120"/>
      <c r="J25" s="121"/>
      <c r="K25" s="56">
        <f>K13+K18+K21+K24</f>
        <v>318592.78999999998</v>
      </c>
    </row>
  </sheetData>
  <mergeCells count="21">
    <mergeCell ref="B25:J25"/>
    <mergeCell ref="B24:J24"/>
    <mergeCell ref="B6:G6"/>
    <mergeCell ref="B7:G7"/>
    <mergeCell ref="B8:G8"/>
    <mergeCell ref="B9:K9"/>
    <mergeCell ref="C19:K19"/>
    <mergeCell ref="B21:J21"/>
    <mergeCell ref="C22:K22"/>
    <mergeCell ref="C11:K11"/>
    <mergeCell ref="B13:J13"/>
    <mergeCell ref="C14:K14"/>
    <mergeCell ref="B18:J18"/>
    <mergeCell ref="I15:K15"/>
    <mergeCell ref="I16:K16"/>
    <mergeCell ref="I17:K17"/>
    <mergeCell ref="B2:K2"/>
    <mergeCell ref="B4:G4"/>
    <mergeCell ref="H4:K4"/>
    <mergeCell ref="B5:G5"/>
    <mergeCell ref="H5:K5"/>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I42"/>
  <sheetViews>
    <sheetView showGridLines="0" showRowColHeaders="0" zoomScaleNormal="100" workbookViewId="0">
      <selection activeCell="B23" sqref="B23:E23"/>
    </sheetView>
  </sheetViews>
  <sheetFormatPr defaultRowHeight="15" x14ac:dyDescent="0.25"/>
  <cols>
    <col min="1" max="2" width="9.140625" style="42"/>
    <col min="3" max="3" width="17.7109375" style="42" bestFit="1" customWidth="1"/>
    <col min="4" max="4" width="57.28515625" style="42" customWidth="1"/>
    <col min="5" max="5" width="10.7109375" style="42" customWidth="1"/>
    <col min="6" max="6" width="14.7109375" style="42" customWidth="1"/>
    <col min="7" max="9" width="19.7109375" style="42" customWidth="1"/>
    <col min="10" max="16384" width="9.140625" style="42"/>
  </cols>
  <sheetData>
    <row r="18" spans="2:9" x14ac:dyDescent="0.25">
      <c r="B18" s="102" t="s">
        <v>63</v>
      </c>
      <c r="C18" s="102"/>
      <c r="D18" s="102"/>
      <c r="E18" s="102"/>
      <c r="F18" s="102"/>
      <c r="G18" s="102"/>
      <c r="H18" s="102"/>
      <c r="I18" s="102"/>
    </row>
    <row r="19" spans="2:9" ht="21" customHeight="1" x14ac:dyDescent="0.25">
      <c r="B19" s="102"/>
      <c r="C19" s="102"/>
      <c r="D19" s="102"/>
      <c r="E19" s="102"/>
      <c r="F19" s="102"/>
      <c r="G19" s="102"/>
      <c r="H19" s="102"/>
      <c r="I19" s="102"/>
    </row>
    <row r="21" spans="2:9" ht="28.5" customHeight="1" x14ac:dyDescent="0.25">
      <c r="B21" s="142" t="s">
        <v>134</v>
      </c>
      <c r="C21" s="142"/>
      <c r="D21" s="142"/>
      <c r="E21" s="142"/>
      <c r="F21" s="142"/>
      <c r="G21" s="51" t="s">
        <v>29</v>
      </c>
      <c r="H21" s="143" t="s">
        <v>60</v>
      </c>
      <c r="I21" s="143"/>
    </row>
    <row r="22" spans="2:9" ht="21" customHeight="1" x14ac:dyDescent="0.25">
      <c r="B22" s="142" t="s">
        <v>135</v>
      </c>
      <c r="C22" s="142"/>
      <c r="D22" s="142"/>
      <c r="E22" s="142"/>
      <c r="F22" s="142"/>
      <c r="G22" s="52" t="s">
        <v>91</v>
      </c>
      <c r="H22" s="144">
        <v>0.22120000000000001</v>
      </c>
      <c r="I22" s="145"/>
    </row>
    <row r="23" spans="2:9" ht="21" customHeight="1" x14ac:dyDescent="0.25">
      <c r="B23" s="146" t="s">
        <v>26</v>
      </c>
      <c r="C23" s="146"/>
      <c r="D23" s="146"/>
      <c r="E23" s="146"/>
      <c r="F23" s="143" t="s">
        <v>106</v>
      </c>
      <c r="G23" s="143"/>
      <c r="H23" s="143" t="s">
        <v>107</v>
      </c>
      <c r="I23" s="143"/>
    </row>
    <row r="24" spans="2:9" ht="21" customHeight="1" x14ac:dyDescent="0.25">
      <c r="B24" s="146" t="s">
        <v>28</v>
      </c>
      <c r="C24" s="146"/>
      <c r="D24" s="146"/>
      <c r="E24" s="146"/>
      <c r="F24" s="143"/>
      <c r="G24" s="143"/>
      <c r="H24" s="143"/>
      <c r="I24" s="143"/>
    </row>
    <row r="25" spans="2:9" ht="21" customHeight="1" x14ac:dyDescent="0.25">
      <c r="B25" s="146" t="s">
        <v>112</v>
      </c>
      <c r="C25" s="146"/>
      <c r="D25" s="146"/>
      <c r="E25" s="146"/>
      <c r="F25" s="143" t="s">
        <v>0</v>
      </c>
      <c r="G25" s="147"/>
      <c r="H25" s="147"/>
      <c r="I25" s="147"/>
    </row>
    <row r="26" spans="2:9" ht="21" customHeight="1" x14ac:dyDescent="0.25">
      <c r="B26" s="142" t="s">
        <v>129</v>
      </c>
      <c r="C26" s="142"/>
      <c r="D26" s="142"/>
      <c r="E26" s="142"/>
      <c r="F26" s="51" t="s">
        <v>1</v>
      </c>
      <c r="G26" s="51" t="s">
        <v>2</v>
      </c>
      <c r="H26" s="51" t="s">
        <v>3</v>
      </c>
      <c r="I26" s="51" t="s">
        <v>4</v>
      </c>
    </row>
    <row r="27" spans="2:9" ht="27" x14ac:dyDescent="0.25">
      <c r="B27" s="51" t="s">
        <v>5</v>
      </c>
      <c r="C27" s="51" t="s">
        <v>6</v>
      </c>
      <c r="D27" s="51" t="s">
        <v>7</v>
      </c>
      <c r="E27" s="51" t="s">
        <v>8</v>
      </c>
      <c r="F27" s="51" t="s">
        <v>9</v>
      </c>
      <c r="G27" s="53" t="s">
        <v>94</v>
      </c>
      <c r="H27" s="53" t="s">
        <v>95</v>
      </c>
      <c r="I27" s="53" t="s">
        <v>10</v>
      </c>
    </row>
    <row r="28" spans="2:9" ht="21" customHeight="1" x14ac:dyDescent="0.25">
      <c r="B28" s="53">
        <v>1</v>
      </c>
      <c r="C28" s="148" t="s">
        <v>11</v>
      </c>
      <c r="D28" s="149"/>
      <c r="E28" s="149"/>
      <c r="F28" s="149"/>
      <c r="G28" s="149"/>
      <c r="H28" s="149"/>
      <c r="I28" s="150"/>
    </row>
    <row r="29" spans="2:9" ht="94.5" x14ac:dyDescent="0.25">
      <c r="B29" s="45" t="s">
        <v>12</v>
      </c>
      <c r="C29" s="46" t="s">
        <v>92</v>
      </c>
      <c r="D29" s="47" t="s">
        <v>108</v>
      </c>
      <c r="E29" s="48" t="s">
        <v>14</v>
      </c>
      <c r="F29" s="49">
        <v>2.25</v>
      </c>
      <c r="G29" s="43"/>
      <c r="H29" s="44">
        <f>ROUND(G29*(1+$H$22),2)</f>
        <v>0</v>
      </c>
      <c r="I29" s="50">
        <f>ROUND(H29*F29,5)</f>
        <v>0</v>
      </c>
    </row>
    <row r="30" spans="2:9" ht="21" customHeight="1" x14ac:dyDescent="0.25">
      <c r="B30" s="140" t="s">
        <v>27</v>
      </c>
      <c r="C30" s="140"/>
      <c r="D30" s="140"/>
      <c r="E30" s="140"/>
      <c r="F30" s="140"/>
      <c r="G30" s="141">
        <f>ROUND(SUM(I29:I29),5)</f>
        <v>0</v>
      </c>
      <c r="H30" s="141"/>
      <c r="I30" s="141"/>
    </row>
    <row r="31" spans="2:9" ht="21" customHeight="1" x14ac:dyDescent="0.25">
      <c r="B31" s="53">
        <v>2</v>
      </c>
      <c r="C31" s="151" t="s">
        <v>114</v>
      </c>
      <c r="D31" s="151"/>
      <c r="E31" s="151"/>
      <c r="F31" s="151"/>
      <c r="G31" s="151"/>
      <c r="H31" s="151"/>
      <c r="I31" s="151"/>
    </row>
    <row r="32" spans="2:9" s="54" customFormat="1" x14ac:dyDescent="0.25">
      <c r="B32" s="45" t="s">
        <v>13</v>
      </c>
      <c r="C32" s="46" t="s">
        <v>115</v>
      </c>
      <c r="D32" s="47" t="s">
        <v>118</v>
      </c>
      <c r="E32" s="48" t="s">
        <v>14</v>
      </c>
      <c r="F32" s="49">
        <v>3210</v>
      </c>
      <c r="G32" s="155" t="s">
        <v>119</v>
      </c>
      <c r="H32" s="155"/>
      <c r="I32" s="155"/>
    </row>
    <row r="33" spans="2:9" s="54" customFormat="1" ht="67.5" x14ac:dyDescent="0.25">
      <c r="B33" s="45" t="s">
        <v>15</v>
      </c>
      <c r="C33" s="46" t="s">
        <v>116</v>
      </c>
      <c r="D33" s="47" t="s">
        <v>120</v>
      </c>
      <c r="E33" s="48" t="s">
        <v>17</v>
      </c>
      <c r="F33" s="49">
        <v>481.5</v>
      </c>
      <c r="G33" s="155" t="s">
        <v>119</v>
      </c>
      <c r="H33" s="155"/>
      <c r="I33" s="155"/>
    </row>
    <row r="34" spans="2:9" s="54" customFormat="1" ht="27" x14ac:dyDescent="0.25">
      <c r="B34" s="45" t="s">
        <v>93</v>
      </c>
      <c r="C34" s="46" t="s">
        <v>117</v>
      </c>
      <c r="D34" s="47" t="s">
        <v>121</v>
      </c>
      <c r="E34" s="48" t="s">
        <v>122</v>
      </c>
      <c r="F34" s="49">
        <v>32472</v>
      </c>
      <c r="G34" s="156" t="s">
        <v>119</v>
      </c>
      <c r="H34" s="157"/>
      <c r="I34" s="158"/>
    </row>
    <row r="35" spans="2:9" ht="21" customHeight="1" x14ac:dyDescent="0.25">
      <c r="B35" s="140" t="s">
        <v>88</v>
      </c>
      <c r="C35" s="140"/>
      <c r="D35" s="140"/>
      <c r="E35" s="140"/>
      <c r="F35" s="140"/>
      <c r="G35" s="141">
        <f>ROUND(SUM(I32:I34),5)</f>
        <v>0</v>
      </c>
      <c r="H35" s="141"/>
      <c r="I35" s="141"/>
    </row>
    <row r="36" spans="2:9" ht="21" customHeight="1" x14ac:dyDescent="0.25">
      <c r="B36" s="53">
        <v>3</v>
      </c>
      <c r="C36" s="151" t="s">
        <v>127</v>
      </c>
      <c r="D36" s="151"/>
      <c r="E36" s="151"/>
      <c r="F36" s="151"/>
      <c r="G36" s="151"/>
      <c r="H36" s="151"/>
      <c r="I36" s="151"/>
    </row>
    <row r="37" spans="2:9" ht="40.5" x14ac:dyDescent="0.25">
      <c r="B37" s="45" t="s">
        <v>85</v>
      </c>
      <c r="C37" s="46" t="s">
        <v>123</v>
      </c>
      <c r="D37" s="47" t="s">
        <v>124</v>
      </c>
      <c r="E37" s="48" t="s">
        <v>16</v>
      </c>
      <c r="F37" s="49">
        <v>1070</v>
      </c>
      <c r="G37" s="43"/>
      <c r="H37" s="44">
        <f t="shared" ref="H37" si="0">ROUND(G37*(1+$H$22),2)</f>
        <v>0</v>
      </c>
      <c r="I37" s="50">
        <f t="shared" ref="I37" si="1">ROUND(H37*F37,5)</f>
        <v>0</v>
      </c>
    </row>
    <row r="38" spans="2:9" ht="21" customHeight="1" x14ac:dyDescent="0.25">
      <c r="B38" s="140" t="s">
        <v>89</v>
      </c>
      <c r="C38" s="140"/>
      <c r="D38" s="140"/>
      <c r="E38" s="140"/>
      <c r="F38" s="140"/>
      <c r="G38" s="152">
        <f>ROUND(SUM(I37:I37),5)</f>
        <v>0</v>
      </c>
      <c r="H38" s="153"/>
      <c r="I38" s="154"/>
    </row>
    <row r="39" spans="2:9" ht="21" customHeight="1" x14ac:dyDescent="0.25">
      <c r="B39" s="53">
        <v>4</v>
      </c>
      <c r="C39" s="151" t="s">
        <v>128</v>
      </c>
      <c r="D39" s="151"/>
      <c r="E39" s="151"/>
      <c r="F39" s="151"/>
      <c r="G39" s="151"/>
      <c r="H39" s="151"/>
      <c r="I39" s="151"/>
    </row>
    <row r="40" spans="2:9" s="54" customFormat="1" ht="54" x14ac:dyDescent="0.25">
      <c r="B40" s="45" t="s">
        <v>86</v>
      </c>
      <c r="C40" s="46" t="s">
        <v>125</v>
      </c>
      <c r="D40" s="47" t="s">
        <v>126</v>
      </c>
      <c r="E40" s="48" t="s">
        <v>14</v>
      </c>
      <c r="F40" s="49">
        <v>2889</v>
      </c>
      <c r="G40" s="43"/>
      <c r="H40" s="44">
        <f t="shared" ref="H40" si="2">ROUND(G40*(1+$H$22),2)</f>
        <v>0</v>
      </c>
      <c r="I40" s="50">
        <f t="shared" ref="I40" si="3">ROUND(H40*F40,5)</f>
        <v>0</v>
      </c>
    </row>
    <row r="41" spans="2:9" ht="21" customHeight="1" x14ac:dyDescent="0.25">
      <c r="B41" s="140" t="s">
        <v>90</v>
      </c>
      <c r="C41" s="140"/>
      <c r="D41" s="140"/>
      <c r="E41" s="140"/>
      <c r="F41" s="140"/>
      <c r="G41" s="141">
        <f>ROUND(SUM(I40:I40),5)</f>
        <v>0</v>
      </c>
      <c r="H41" s="141"/>
      <c r="I41" s="141"/>
    </row>
    <row r="42" spans="2:9" ht="21" customHeight="1" x14ac:dyDescent="0.25">
      <c r="B42" s="140" t="s">
        <v>82</v>
      </c>
      <c r="C42" s="140"/>
      <c r="D42" s="140"/>
      <c r="E42" s="140"/>
      <c r="F42" s="140"/>
      <c r="G42" s="141">
        <f>ROUND(G30+G35+G38+G41,2)</f>
        <v>0</v>
      </c>
      <c r="H42" s="141"/>
      <c r="I42" s="141"/>
    </row>
  </sheetData>
  <sheetProtection insertColumns="0" insertRows="0" insertHyperlinks="0" deleteColumns="0" deleteRows="0" selectLockedCells="1" sort="0" autoFilter="0" pivotTables="0" selectUnlockedCells="1"/>
  <mergeCells count="29">
    <mergeCell ref="B42:F42"/>
    <mergeCell ref="G42:I42"/>
    <mergeCell ref="G35:I35"/>
    <mergeCell ref="C31:I31"/>
    <mergeCell ref="B35:F35"/>
    <mergeCell ref="C36:I36"/>
    <mergeCell ref="B38:F38"/>
    <mergeCell ref="G38:I38"/>
    <mergeCell ref="C39:I39"/>
    <mergeCell ref="B41:F41"/>
    <mergeCell ref="G41:I41"/>
    <mergeCell ref="G32:I32"/>
    <mergeCell ref="G33:I33"/>
    <mergeCell ref="G34:I34"/>
    <mergeCell ref="B30:F30"/>
    <mergeCell ref="G30:I30"/>
    <mergeCell ref="B18:I19"/>
    <mergeCell ref="B21:F21"/>
    <mergeCell ref="H21:I21"/>
    <mergeCell ref="B22:F22"/>
    <mergeCell ref="H22:I22"/>
    <mergeCell ref="B23:E23"/>
    <mergeCell ref="F23:G24"/>
    <mergeCell ref="H23:I24"/>
    <mergeCell ref="B24:E24"/>
    <mergeCell ref="B25:E25"/>
    <mergeCell ref="F25:I25"/>
    <mergeCell ref="B26:E26"/>
    <mergeCell ref="C28:I28"/>
  </mergeCells>
  <pageMargins left="0.511811024" right="0.511811024" top="0.78740157499999996" bottom="0.78740157499999996" header="0.31496062000000002" footer="0.31496062000000002"/>
  <pageSetup paperSize="9" scale="8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I29"/>
  <sheetViews>
    <sheetView showGridLines="0" showRowColHeaders="0" zoomScaleNormal="100" workbookViewId="0"/>
  </sheetViews>
  <sheetFormatPr defaultRowHeight="15" x14ac:dyDescent="0.25"/>
  <cols>
    <col min="1" max="2" width="9.140625" style="42" customWidth="1"/>
    <col min="3" max="3" width="45.7109375" style="42" customWidth="1"/>
    <col min="4" max="4" width="11.7109375" style="42" customWidth="1"/>
    <col min="5" max="5" width="12.7109375" style="42" customWidth="1"/>
    <col min="6" max="7" width="15.7109375" style="42" customWidth="1"/>
    <col min="8" max="8" width="13.7109375" style="42" bestFit="1" customWidth="1"/>
    <col min="9" max="9" width="14.42578125" style="42" bestFit="1" customWidth="1"/>
    <col min="10" max="16384" width="9.140625" style="42"/>
  </cols>
  <sheetData>
    <row r="14" spans="2:9" ht="21" customHeight="1" x14ac:dyDescent="0.25">
      <c r="B14" s="102" t="s">
        <v>78</v>
      </c>
      <c r="C14" s="102"/>
      <c r="D14" s="102"/>
      <c r="E14" s="102"/>
      <c r="F14" s="102"/>
      <c r="G14" s="102"/>
      <c r="H14" s="102"/>
      <c r="I14" s="102"/>
    </row>
    <row r="15" spans="2:9" ht="21" customHeight="1" x14ac:dyDescent="0.25">
      <c r="B15" s="102"/>
      <c r="C15" s="102"/>
      <c r="D15" s="102"/>
      <c r="E15" s="102"/>
      <c r="F15" s="102"/>
      <c r="G15" s="102"/>
      <c r="H15" s="102"/>
      <c r="I15" s="102"/>
    </row>
    <row r="17" spans="2:8" ht="23.25" customHeight="1" x14ac:dyDescent="0.25">
      <c r="B17" s="38" t="s">
        <v>74</v>
      </c>
      <c r="C17" s="94" t="s">
        <v>136</v>
      </c>
      <c r="D17" s="167" t="s">
        <v>66</v>
      </c>
      <c r="E17" s="168"/>
      <c r="F17" s="95">
        <f>'Plan orçamentária - proposta'!G42</f>
        <v>0</v>
      </c>
      <c r="G17" s="170" t="s">
        <v>76</v>
      </c>
      <c r="H17" s="170"/>
    </row>
    <row r="18" spans="2:8" ht="31.5" customHeight="1" x14ac:dyDescent="0.25">
      <c r="B18" s="38" t="s">
        <v>73</v>
      </c>
      <c r="C18" s="93" t="s">
        <v>128</v>
      </c>
      <c r="D18" s="167" t="s">
        <v>75</v>
      </c>
      <c r="E18" s="168"/>
      <c r="F18" s="96" t="s">
        <v>132</v>
      </c>
      <c r="G18" s="166" t="s">
        <v>77</v>
      </c>
      <c r="H18" s="166"/>
    </row>
    <row r="19" spans="2:8" ht="27" customHeight="1" x14ac:dyDescent="0.25">
      <c r="B19" s="41" t="s">
        <v>5</v>
      </c>
      <c r="C19" s="41" t="s">
        <v>67</v>
      </c>
      <c r="D19" s="169" t="s">
        <v>68</v>
      </c>
      <c r="E19" s="169"/>
      <c r="F19" s="20" t="s">
        <v>83</v>
      </c>
      <c r="G19" s="41" t="s">
        <v>69</v>
      </c>
      <c r="H19" s="41" t="s">
        <v>133</v>
      </c>
    </row>
    <row r="20" spans="2:8" ht="21" customHeight="1" x14ac:dyDescent="0.25">
      <c r="B20" s="161">
        <v>1</v>
      </c>
      <c r="C20" s="162" t="str">
        <f>'Plan orçamentária - proposta'!C28:I28</f>
        <v>SERVIÇOS PRELIMINARES</v>
      </c>
      <c r="D20" s="159" t="s">
        <v>70</v>
      </c>
      <c r="E20" s="159"/>
      <c r="F20" s="21" t="e">
        <f>ROUND(F21/$F$29,4)</f>
        <v>#DIV/0!</v>
      </c>
      <c r="G20" s="21">
        <v>1</v>
      </c>
      <c r="H20" s="97"/>
    </row>
    <row r="21" spans="2:8" ht="21" customHeight="1" x14ac:dyDescent="0.25">
      <c r="B21" s="161"/>
      <c r="C21" s="163"/>
      <c r="D21" s="159" t="s">
        <v>71</v>
      </c>
      <c r="E21" s="159"/>
      <c r="F21" s="22">
        <f>'Plan orçamentária - proposta'!G30</f>
        <v>0</v>
      </c>
      <c r="G21" s="22">
        <f>G20*$F$21</f>
        <v>0</v>
      </c>
      <c r="H21" s="97"/>
    </row>
    <row r="22" spans="2:8" ht="21" customHeight="1" x14ac:dyDescent="0.25">
      <c r="B22" s="161">
        <v>2</v>
      </c>
      <c r="C22" s="162" t="str">
        <f>'Plan orçamentária - proposta'!C31:I31</f>
        <v>SUB-LEITO E BASE</v>
      </c>
      <c r="D22" s="159" t="s">
        <v>70</v>
      </c>
      <c r="E22" s="159"/>
      <c r="F22" s="21" t="e">
        <f>ROUND(F23/$F$29,4)</f>
        <v>#DIV/0!</v>
      </c>
      <c r="G22" s="21">
        <v>1</v>
      </c>
      <c r="H22" s="97"/>
    </row>
    <row r="23" spans="2:8" ht="21" customHeight="1" x14ac:dyDescent="0.25">
      <c r="B23" s="161"/>
      <c r="C23" s="163"/>
      <c r="D23" s="159" t="s">
        <v>71</v>
      </c>
      <c r="E23" s="159"/>
      <c r="F23" s="22">
        <f>'Plan orçamentária - proposta'!G35</f>
        <v>0</v>
      </c>
      <c r="G23" s="22">
        <f>G22*$F$23</f>
        <v>0</v>
      </c>
      <c r="H23" s="97"/>
    </row>
    <row r="24" spans="2:8" ht="21" customHeight="1" x14ac:dyDescent="0.25">
      <c r="B24" s="161">
        <v>3</v>
      </c>
      <c r="C24" s="162" t="str">
        <f>'Plan orçamentária - proposta'!C36:I36</f>
        <v>DRENAGEM SUPERFICIAL</v>
      </c>
      <c r="D24" s="159" t="s">
        <v>70</v>
      </c>
      <c r="E24" s="159"/>
      <c r="F24" s="21" t="e">
        <f>ROUND(F25/$F$29,4)</f>
        <v>#DIV/0!</v>
      </c>
      <c r="G24" s="21">
        <v>1</v>
      </c>
      <c r="H24" s="97"/>
    </row>
    <row r="25" spans="2:8" ht="21" customHeight="1" x14ac:dyDescent="0.25">
      <c r="B25" s="161"/>
      <c r="C25" s="163"/>
      <c r="D25" s="159" t="s">
        <v>71</v>
      </c>
      <c r="E25" s="159"/>
      <c r="F25" s="22">
        <f>'Plan orçamentária - proposta'!G38</f>
        <v>0</v>
      </c>
      <c r="G25" s="22">
        <f>G24*$F$25</f>
        <v>0</v>
      </c>
      <c r="H25" s="97"/>
    </row>
    <row r="26" spans="2:8" ht="21" customHeight="1" x14ac:dyDescent="0.25">
      <c r="B26" s="161">
        <v>4</v>
      </c>
      <c r="C26" s="164" t="str">
        <f>'Plan orçamentária - proposta'!C39:I39</f>
        <v>PAVIMENTAÇÃO COM BLOQUETE TRECHO DA RUA BEM-TE-VI</v>
      </c>
      <c r="D26" s="159" t="s">
        <v>70</v>
      </c>
      <c r="E26" s="159"/>
      <c r="F26" s="21" t="e">
        <f>ROUND(F27/$F$29,4)</f>
        <v>#DIV/0!</v>
      </c>
      <c r="G26" s="21">
        <v>1</v>
      </c>
      <c r="H26" s="97"/>
    </row>
    <row r="27" spans="2:8" ht="21" customHeight="1" x14ac:dyDescent="0.25">
      <c r="B27" s="161"/>
      <c r="C27" s="165"/>
      <c r="D27" s="159" t="s">
        <v>71</v>
      </c>
      <c r="E27" s="159"/>
      <c r="F27" s="22">
        <f>'Plan orçamentária - proposta'!G41</f>
        <v>0</v>
      </c>
      <c r="G27" s="22">
        <f>G26*$F$27</f>
        <v>0</v>
      </c>
      <c r="H27" s="97"/>
    </row>
    <row r="28" spans="2:8" ht="21" customHeight="1" x14ac:dyDescent="0.25">
      <c r="B28" s="171" t="s">
        <v>72</v>
      </c>
      <c r="C28" s="171"/>
      <c r="D28" s="160" t="s">
        <v>70</v>
      </c>
      <c r="E28" s="160"/>
      <c r="F28" s="23" t="e">
        <f>ROUND(F20+F22+F24+F26,2)</f>
        <v>#DIV/0!</v>
      </c>
      <c r="G28" s="23" t="e">
        <f>ROUND(G29/$F$29,4)</f>
        <v>#DIV/0!</v>
      </c>
      <c r="H28" s="97"/>
    </row>
    <row r="29" spans="2:8" ht="21" customHeight="1" x14ac:dyDescent="0.25">
      <c r="B29" s="171"/>
      <c r="C29" s="171"/>
      <c r="D29" s="160" t="s">
        <v>71</v>
      </c>
      <c r="E29" s="160"/>
      <c r="F29" s="24">
        <f>F25+F23+F21+F27</f>
        <v>0</v>
      </c>
      <c r="G29" s="24">
        <f t="shared" ref="G29" si="0">G25+G23+G21+G27</f>
        <v>0</v>
      </c>
      <c r="H29" s="97"/>
    </row>
  </sheetData>
  <mergeCells count="25">
    <mergeCell ref="B14:I15"/>
    <mergeCell ref="G17:H17"/>
    <mergeCell ref="D17:E17"/>
    <mergeCell ref="B28:C29"/>
    <mergeCell ref="G18:H18"/>
    <mergeCell ref="D18:E18"/>
    <mergeCell ref="B20:B21"/>
    <mergeCell ref="C20:C21"/>
    <mergeCell ref="D19:E19"/>
    <mergeCell ref="D20:E20"/>
    <mergeCell ref="D21:E21"/>
    <mergeCell ref="B22:B23"/>
    <mergeCell ref="C22:C23"/>
    <mergeCell ref="B24:B25"/>
    <mergeCell ref="C24:C25"/>
    <mergeCell ref="B26:B27"/>
    <mergeCell ref="C26:C27"/>
    <mergeCell ref="D27:E27"/>
    <mergeCell ref="D28:E28"/>
    <mergeCell ref="D29:E29"/>
    <mergeCell ref="D22:E22"/>
    <mergeCell ref="D23:E23"/>
    <mergeCell ref="D24:E24"/>
    <mergeCell ref="D25:E25"/>
    <mergeCell ref="D26:E26"/>
  </mergeCells>
  <pageMargins left="0.511811024" right="0.511811024" top="0.78740157499999996" bottom="0.78740157499999996" header="0.31496062000000002" footer="0.31496062000000002"/>
  <pageSetup paperSize="9" scale="8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zoomScaleNormal="100" workbookViewId="0">
      <selection activeCell="I8" sqref="I8"/>
    </sheetView>
  </sheetViews>
  <sheetFormatPr defaultRowHeight="21" customHeight="1" x14ac:dyDescent="0.25"/>
  <cols>
    <col min="1" max="1" width="10.85546875" style="42" customWidth="1"/>
    <col min="2" max="2" width="5.42578125" style="3" bestFit="1" customWidth="1"/>
    <col min="3" max="3" width="11.140625" style="3" bestFit="1" customWidth="1"/>
    <col min="4" max="4" width="86.85546875" style="10" customWidth="1"/>
    <col min="5" max="5" width="6.7109375" style="1" bestFit="1" customWidth="1"/>
    <col min="6" max="6" width="10.140625" style="1" bestFit="1" customWidth="1"/>
    <col min="7" max="7" width="13.5703125" style="42" bestFit="1" customWidth="1"/>
    <col min="8" max="8" width="17.7109375" style="42" bestFit="1" customWidth="1"/>
    <col min="9" max="16384" width="9.140625" style="42"/>
  </cols>
  <sheetData>
    <row r="1" spans="1:9" ht="15" x14ac:dyDescent="0.25"/>
    <row r="2" spans="1:9" ht="15" x14ac:dyDescent="0.25"/>
    <row r="3" spans="1:9" ht="15" x14ac:dyDescent="0.25"/>
    <row r="4" spans="1:9" ht="15" x14ac:dyDescent="0.25"/>
    <row r="5" spans="1:9" ht="15" x14ac:dyDescent="0.25"/>
    <row r="6" spans="1:9" ht="15" x14ac:dyDescent="0.25"/>
    <row r="7" spans="1:9" ht="21" customHeight="1" x14ac:dyDescent="0.25">
      <c r="B7" s="1"/>
      <c r="C7" s="1"/>
      <c r="D7" s="1"/>
      <c r="G7" s="1"/>
      <c r="H7" s="1"/>
      <c r="I7" s="1"/>
    </row>
    <row r="8" spans="1:9" ht="21" customHeight="1" x14ac:dyDescent="0.25">
      <c r="B8" s="1"/>
      <c r="C8" s="1"/>
      <c r="D8" s="1"/>
      <c r="G8" s="1"/>
      <c r="H8" s="1"/>
      <c r="I8" s="1"/>
    </row>
    <row r="9" spans="1:9" ht="21" customHeight="1" x14ac:dyDescent="0.25">
      <c r="B9" s="1"/>
      <c r="C9" s="1"/>
      <c r="D9" s="1"/>
      <c r="G9" s="1"/>
      <c r="H9" s="1"/>
      <c r="I9" s="1"/>
    </row>
    <row r="10" spans="1:9" ht="21" customHeight="1" x14ac:dyDescent="0.25">
      <c r="B10" s="1"/>
      <c r="C10" s="1"/>
      <c r="D10" s="1"/>
      <c r="G10" s="1"/>
      <c r="H10" s="1"/>
      <c r="I10" s="1"/>
    </row>
    <row r="11" spans="1:9" ht="15" x14ac:dyDescent="0.25">
      <c r="D11" s="3"/>
      <c r="E11" s="3"/>
      <c r="F11" s="3"/>
      <c r="G11" s="3"/>
      <c r="H11" s="3"/>
      <c r="I11" s="1"/>
    </row>
    <row r="12" spans="1:9" ht="21" customHeight="1" x14ac:dyDescent="0.25">
      <c r="B12" s="102" t="s">
        <v>64</v>
      </c>
      <c r="C12" s="102"/>
      <c r="D12" s="102"/>
      <c r="E12" s="102"/>
      <c r="F12" s="102"/>
      <c r="G12" s="102"/>
      <c r="H12" s="102"/>
      <c r="I12" s="1"/>
    </row>
    <row r="13" spans="1:9" ht="21" customHeight="1" x14ac:dyDescent="0.25">
      <c r="B13" s="102"/>
      <c r="C13" s="102"/>
      <c r="D13" s="102"/>
      <c r="E13" s="102"/>
      <c r="F13" s="102"/>
      <c r="G13" s="102"/>
      <c r="H13" s="102"/>
      <c r="I13" s="1"/>
    </row>
    <row r="14" spans="1:9" ht="15" x14ac:dyDescent="0.25"/>
    <row r="15" spans="1:9" ht="21" customHeight="1" x14ac:dyDescent="0.25">
      <c r="A15" s="36"/>
      <c r="B15" s="17" t="s">
        <v>58</v>
      </c>
      <c r="C15" s="18" t="s">
        <v>18</v>
      </c>
      <c r="D15" s="18" t="s">
        <v>59</v>
      </c>
      <c r="E15" s="18" t="s">
        <v>57</v>
      </c>
      <c r="F15" s="18" t="s">
        <v>19</v>
      </c>
      <c r="G15" s="18" t="s">
        <v>20</v>
      </c>
      <c r="H15" s="18" t="s">
        <v>21</v>
      </c>
    </row>
    <row r="16" spans="1:9" ht="21" customHeight="1" x14ac:dyDescent="0.25">
      <c r="A16" s="34"/>
      <c r="B16" s="14">
        <v>1</v>
      </c>
      <c r="C16" s="14">
        <v>944001798</v>
      </c>
      <c r="D16" s="11" t="s">
        <v>96</v>
      </c>
      <c r="E16" s="13" t="str">
        <f>VLOOKUP(C16,'Base de dados'!B:E,2,0)</f>
        <v>M²</v>
      </c>
      <c r="F16" s="15">
        <f>SUMIF('Base de dados'!B:B,C16,'Base de dados'!D:D)</f>
        <v>2.25</v>
      </c>
      <c r="G16" s="16">
        <f>VLOOKUP(C16,'Base de dados'!B:E,4,0)</f>
        <v>0</v>
      </c>
      <c r="H16" s="27">
        <f t="shared" ref="H16" si="0">ROUND(F16*G16,5)</f>
        <v>0</v>
      </c>
    </row>
    <row r="17" spans="1:8" ht="21" customHeight="1" x14ac:dyDescent="0.25">
      <c r="A17" s="34"/>
      <c r="B17" s="14">
        <v>2</v>
      </c>
      <c r="C17" s="14">
        <v>944001237</v>
      </c>
      <c r="D17" s="11" t="s">
        <v>130</v>
      </c>
      <c r="E17" s="13" t="str">
        <f>VLOOKUP(C17,'Base de dados'!B:E,2,0)</f>
        <v>M</v>
      </c>
      <c r="F17" s="15">
        <f>SUMIF('Base de dados'!B:B,C17,'Base de dados'!D:D)</f>
        <v>1070</v>
      </c>
      <c r="G17" s="44">
        <f>VLOOKUP(C17,'Base de dados'!B:E,4,0)</f>
        <v>0</v>
      </c>
      <c r="H17" s="50">
        <f t="shared" ref="H17:H18" si="1">ROUND(F17*G17,5)</f>
        <v>0</v>
      </c>
    </row>
    <row r="18" spans="1:8" ht="21" customHeight="1" x14ac:dyDescent="0.25">
      <c r="A18" s="34"/>
      <c r="B18" s="14">
        <v>3</v>
      </c>
      <c r="C18" s="14">
        <v>944001236</v>
      </c>
      <c r="D18" s="11" t="s">
        <v>131</v>
      </c>
      <c r="E18" s="13" t="str">
        <f>VLOOKUP(C18,'Base de dados'!B:E,2,0)</f>
        <v>M²</v>
      </c>
      <c r="F18" s="15">
        <f>SUMIF('Base de dados'!B:B,C18,'Base de dados'!D:D)</f>
        <v>2889</v>
      </c>
      <c r="G18" s="44">
        <f>VLOOKUP(C18,'Base de dados'!B:E,4,0)</f>
        <v>0</v>
      </c>
      <c r="H18" s="50">
        <f t="shared" si="1"/>
        <v>0</v>
      </c>
    </row>
    <row r="19" spans="1:8" ht="21" customHeight="1" x14ac:dyDescent="0.25">
      <c r="B19" s="173" t="s">
        <v>61</v>
      </c>
      <c r="C19" s="173"/>
      <c r="D19" s="173"/>
      <c r="E19" s="173"/>
      <c r="F19" s="173"/>
      <c r="G19" s="172">
        <f>ROUND(SUM(H16:H18),2)</f>
        <v>0</v>
      </c>
      <c r="H19" s="172"/>
    </row>
    <row r="24" spans="1:8" ht="21" customHeight="1" x14ac:dyDescent="0.25">
      <c r="B24" s="42"/>
      <c r="C24" s="42"/>
      <c r="D24" s="42"/>
      <c r="E24" s="42"/>
      <c r="F24" s="42"/>
    </row>
    <row r="25" spans="1:8" ht="21" customHeight="1" x14ac:dyDescent="0.25">
      <c r="B25" s="42"/>
      <c r="C25" s="42"/>
      <c r="D25" s="42"/>
      <c r="E25" s="42"/>
      <c r="F25" s="42"/>
    </row>
    <row r="26" spans="1:8" ht="21" customHeight="1" x14ac:dyDescent="0.25">
      <c r="B26" s="42"/>
      <c r="C26" s="42"/>
      <c r="D26" s="42"/>
      <c r="E26" s="42"/>
      <c r="F26" s="42"/>
    </row>
    <row r="27" spans="1:8" ht="21" customHeight="1" x14ac:dyDescent="0.25">
      <c r="B27" s="42"/>
      <c r="C27" s="42"/>
      <c r="D27" s="42"/>
      <c r="E27" s="42"/>
      <c r="F27" s="42"/>
    </row>
    <row r="28" spans="1:8" ht="21" customHeight="1" x14ac:dyDescent="0.25">
      <c r="B28" s="42"/>
      <c r="C28" s="42"/>
      <c r="D28" s="42"/>
      <c r="E28" s="42"/>
      <c r="F28" s="42"/>
    </row>
    <row r="29" spans="1:8" ht="21" customHeight="1" x14ac:dyDescent="0.25">
      <c r="B29" s="42"/>
      <c r="C29" s="42"/>
      <c r="D29" s="42"/>
      <c r="E29" s="42"/>
      <c r="F29" s="42"/>
    </row>
    <row r="30" spans="1:8" ht="21" customHeight="1" x14ac:dyDescent="0.25">
      <c r="B30" s="42"/>
      <c r="C30" s="42"/>
      <c r="D30" s="42"/>
      <c r="E30" s="42"/>
      <c r="F30" s="42"/>
    </row>
  </sheetData>
  <mergeCells count="3">
    <mergeCell ref="B12:H13"/>
    <mergeCell ref="G19:H19"/>
    <mergeCell ref="B19:F19"/>
  </mergeCells>
  <pageMargins left="0.511811024" right="0.511811024" top="0.78740157499999996" bottom="0.78740157499999996" header="0.31496062000000002" footer="0.31496062000000002"/>
  <pageSetup paperSize="9" scale="8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
  <sheetViews>
    <sheetView showGridLines="0" showRowColHeaders="0" workbookViewId="0">
      <selection activeCell="F8" sqref="F8"/>
    </sheetView>
  </sheetViews>
  <sheetFormatPr defaultRowHeight="21" customHeight="1" x14ac:dyDescent="0.25"/>
  <cols>
    <col min="2" max="2" width="11.140625" bestFit="1" customWidth="1"/>
    <col min="3" max="3" width="6.42578125" bestFit="1" customWidth="1"/>
    <col min="4" max="4" width="8.140625" bestFit="1" customWidth="1"/>
    <col min="5" max="5" width="12.42578125" bestFit="1" customWidth="1"/>
  </cols>
  <sheetData>
    <row r="2" spans="2:5" ht="21" customHeight="1" x14ac:dyDescent="0.25">
      <c r="B2" s="13" t="s">
        <v>18</v>
      </c>
      <c r="C2" s="13" t="s">
        <v>57</v>
      </c>
      <c r="D2" s="13" t="s">
        <v>19</v>
      </c>
      <c r="E2" s="13" t="s">
        <v>20</v>
      </c>
    </row>
    <row r="3" spans="2:5" ht="21" customHeight="1" x14ac:dyDescent="0.25">
      <c r="B3" s="14">
        <f>'Plan orçamentária - estimativa'!E12</f>
        <v>944001798</v>
      </c>
      <c r="C3" s="14" t="str">
        <f>'Plan orçamentária - proposta'!E29</f>
        <v>M²</v>
      </c>
      <c r="D3" s="15">
        <f>'Plan orçamentária - proposta'!F29</f>
        <v>2.25</v>
      </c>
      <c r="E3" s="44">
        <f>'Plan orçamentária - proposta'!H29</f>
        <v>0</v>
      </c>
    </row>
    <row r="4" spans="2:5" ht="21" customHeight="1" x14ac:dyDescent="0.25">
      <c r="B4" s="14">
        <f>'Plan orçamentária - estimativa'!E20</f>
        <v>944001237</v>
      </c>
      <c r="C4" s="14" t="str">
        <f>'Plan orçamentária - proposta'!E37</f>
        <v>M</v>
      </c>
      <c r="D4" s="15">
        <f>'Plan orçamentária - proposta'!F37</f>
        <v>1070</v>
      </c>
      <c r="E4" s="44">
        <f>'Plan orçamentária - proposta'!H37</f>
        <v>0</v>
      </c>
    </row>
    <row r="5" spans="2:5" ht="21" customHeight="1" x14ac:dyDescent="0.25">
      <c r="B5" s="14">
        <f>'Plan orçamentária - estimativa'!E23</f>
        <v>944001236</v>
      </c>
      <c r="C5" s="14" t="str">
        <f>'Plan orçamentária - proposta'!E40</f>
        <v>M²</v>
      </c>
      <c r="D5" s="15">
        <f>'Plan orçamentária - proposta'!F40</f>
        <v>2889</v>
      </c>
      <c r="E5" s="44">
        <f>'Plan orçamentária - proposta'!H40</f>
        <v>0</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L24"/>
  <sheetViews>
    <sheetView showGridLines="0" showRowColHeaders="0" workbookViewId="0"/>
  </sheetViews>
  <sheetFormatPr defaultRowHeight="15" x14ac:dyDescent="0.25"/>
  <cols>
    <col min="1" max="1" width="9.140625" style="42"/>
    <col min="2" max="2" width="6.140625" style="42" bestFit="1" customWidth="1"/>
    <col min="3" max="3" width="17.7109375" style="42" bestFit="1" customWidth="1"/>
    <col min="4" max="4" width="1.7109375" style="4" customWidth="1"/>
    <col min="5" max="6" width="16.28515625" style="42" bestFit="1" customWidth="1"/>
    <col min="7" max="7" width="1.7109375" style="42" customWidth="1"/>
    <col min="8" max="9" width="16.28515625" style="42" bestFit="1" customWidth="1"/>
    <col min="10" max="10" width="1.7109375" style="42" customWidth="1"/>
    <col min="11" max="11" width="13.7109375" style="42" bestFit="1" customWidth="1"/>
    <col min="12" max="12" width="13.140625" style="42" bestFit="1" customWidth="1"/>
    <col min="13" max="16384" width="9.140625" style="42"/>
  </cols>
  <sheetData>
    <row r="7" spans="2:12" ht="21" customHeight="1" x14ac:dyDescent="0.25">
      <c r="B7" s="12"/>
      <c r="C7" s="12"/>
      <c r="D7" s="12"/>
      <c r="E7" s="12"/>
      <c r="F7" s="12"/>
      <c r="G7" s="12"/>
      <c r="H7" s="12"/>
      <c r="I7" s="12"/>
      <c r="J7" s="12"/>
      <c r="K7" s="12"/>
      <c r="L7" s="12"/>
    </row>
    <row r="8" spans="2:12" ht="21" customHeight="1" x14ac:dyDescent="0.25">
      <c r="B8" s="12"/>
      <c r="C8" s="12"/>
      <c r="D8" s="12"/>
      <c r="E8" s="12"/>
      <c r="F8" s="12"/>
      <c r="G8" s="12"/>
      <c r="H8" s="12"/>
      <c r="I8" s="12"/>
      <c r="J8" s="12"/>
      <c r="K8" s="12"/>
      <c r="L8" s="12"/>
    </row>
    <row r="9" spans="2:12" ht="21" customHeight="1" x14ac:dyDescent="0.25">
      <c r="B9" s="12"/>
      <c r="C9" s="12"/>
      <c r="D9" s="12"/>
      <c r="E9" s="12"/>
      <c r="F9" s="12"/>
      <c r="G9" s="12"/>
      <c r="H9" s="12"/>
      <c r="I9" s="12"/>
      <c r="J9" s="12"/>
      <c r="K9" s="12"/>
      <c r="L9" s="12"/>
    </row>
    <row r="10" spans="2:12" ht="21" customHeight="1" x14ac:dyDescent="0.25">
      <c r="B10" s="12"/>
      <c r="C10" s="12"/>
      <c r="D10" s="12"/>
      <c r="E10" s="12"/>
      <c r="F10" s="12"/>
      <c r="G10" s="12"/>
      <c r="H10" s="12"/>
      <c r="I10" s="12"/>
      <c r="J10" s="12"/>
      <c r="K10" s="12"/>
      <c r="L10" s="12"/>
    </row>
    <row r="11" spans="2:12" ht="21" customHeight="1" x14ac:dyDescent="0.25">
      <c r="B11" s="12"/>
      <c r="C11" s="12"/>
      <c r="D11" s="12"/>
      <c r="E11" s="12"/>
      <c r="F11" s="12"/>
      <c r="G11" s="12"/>
      <c r="H11" s="12"/>
      <c r="I11" s="12"/>
      <c r="J11" s="12"/>
      <c r="K11" s="12"/>
      <c r="L11" s="12"/>
    </row>
    <row r="12" spans="2:12" ht="21" customHeight="1" x14ac:dyDescent="0.25">
      <c r="B12" s="6"/>
      <c r="C12" s="6"/>
      <c r="D12" s="6"/>
      <c r="E12" s="6"/>
      <c r="F12" s="6"/>
      <c r="G12" s="6"/>
      <c r="H12" s="6"/>
      <c r="I12" s="6"/>
      <c r="J12" s="6"/>
      <c r="K12" s="6"/>
      <c r="L12" s="6"/>
    </row>
    <row r="13" spans="2:12" x14ac:dyDescent="0.25">
      <c r="B13" s="6"/>
      <c r="C13" s="6"/>
      <c r="D13" s="6"/>
      <c r="E13" s="6"/>
      <c r="F13" s="6"/>
      <c r="G13" s="6"/>
      <c r="H13" s="6"/>
      <c r="I13" s="6"/>
      <c r="J13" s="6"/>
      <c r="K13" s="6"/>
      <c r="L13" s="6"/>
    </row>
    <row r="14" spans="2:12" ht="21" customHeight="1" x14ac:dyDescent="0.25">
      <c r="B14" s="102" t="s">
        <v>65</v>
      </c>
      <c r="C14" s="102"/>
      <c r="D14" s="102"/>
      <c r="E14" s="102"/>
      <c r="F14" s="102"/>
      <c r="G14" s="102"/>
      <c r="H14" s="102"/>
      <c r="I14" s="102"/>
      <c r="J14" s="102"/>
      <c r="K14" s="102"/>
      <c r="L14" s="102"/>
    </row>
    <row r="15" spans="2:12" ht="21" customHeight="1" x14ac:dyDescent="0.25">
      <c r="B15" s="102"/>
      <c r="C15" s="102"/>
      <c r="D15" s="102"/>
      <c r="E15" s="102"/>
      <c r="F15" s="102"/>
      <c r="G15" s="102"/>
      <c r="H15" s="102"/>
      <c r="I15" s="102"/>
      <c r="J15" s="102"/>
      <c r="K15" s="102"/>
      <c r="L15" s="102"/>
    </row>
    <row r="17" spans="2:12" ht="21" customHeight="1" x14ac:dyDescent="0.25">
      <c r="B17" s="39"/>
      <c r="C17" s="40"/>
      <c r="D17" s="30"/>
      <c r="E17" s="174" t="s">
        <v>22</v>
      </c>
      <c r="F17" s="174"/>
      <c r="G17" s="31"/>
      <c r="H17" s="174" t="s">
        <v>23</v>
      </c>
      <c r="I17" s="174"/>
      <c r="J17" s="31"/>
      <c r="K17" s="174" t="s">
        <v>62</v>
      </c>
      <c r="L17" s="174"/>
    </row>
    <row r="18" spans="2:12" ht="40.5" x14ac:dyDescent="0.25">
      <c r="B18" s="31"/>
      <c r="C18" s="31"/>
      <c r="D18" s="30"/>
      <c r="E18" s="25" t="s">
        <v>94</v>
      </c>
      <c r="F18" s="25" t="s">
        <v>95</v>
      </c>
      <c r="G18" s="31"/>
      <c r="H18" s="25" t="s">
        <v>94</v>
      </c>
      <c r="I18" s="25" t="s">
        <v>95</v>
      </c>
      <c r="J18" s="31"/>
      <c r="K18" s="25" t="s">
        <v>24</v>
      </c>
      <c r="L18" s="25" t="s">
        <v>25</v>
      </c>
    </row>
    <row r="19" spans="2:12" ht="6.95" customHeight="1" x14ac:dyDescent="0.25">
      <c r="B19" s="31"/>
      <c r="C19" s="31"/>
      <c r="D19" s="30"/>
      <c r="E19" s="32"/>
      <c r="F19" s="32"/>
      <c r="G19" s="31"/>
      <c r="H19" s="32"/>
      <c r="I19" s="32"/>
      <c r="J19" s="31"/>
      <c r="K19" s="32"/>
      <c r="L19" s="32"/>
    </row>
    <row r="20" spans="2:12" ht="21" customHeight="1" x14ac:dyDescent="0.25">
      <c r="B20" s="26" t="str">
        <f>'Plan orçamentária - proposta'!B29</f>
        <v>1.1</v>
      </c>
      <c r="C20" s="45" t="str">
        <f>'Plan orçamentária - proposta'!C29</f>
        <v>ED-16660</v>
      </c>
      <c r="D20" s="28"/>
      <c r="E20" s="16">
        <f>'Plan orçamentária - estimativa'!I12</f>
        <v>210.39</v>
      </c>
      <c r="F20" s="44">
        <f>'Plan orçamentária - estimativa'!J12</f>
        <v>256.93</v>
      </c>
      <c r="G20" s="31"/>
      <c r="H20" s="16">
        <f>'Plan orçamentária - proposta'!G29</f>
        <v>0</v>
      </c>
      <c r="I20" s="44">
        <f>'Plan orçamentária - proposta'!H29</f>
        <v>0</v>
      </c>
      <c r="J20" s="31"/>
      <c r="K20" s="16">
        <f t="shared" ref="K20" si="0">F20-I20</f>
        <v>256.93</v>
      </c>
      <c r="L20" s="33">
        <f t="shared" ref="L20" si="1">ROUND(K20/F20,4)</f>
        <v>1</v>
      </c>
    </row>
    <row r="21" spans="2:12" ht="6.75" customHeight="1" x14ac:dyDescent="0.25">
      <c r="B21" s="29"/>
      <c r="C21" s="29"/>
      <c r="D21" s="28"/>
      <c r="E21" s="34"/>
      <c r="F21" s="34"/>
      <c r="G21" s="30"/>
      <c r="H21" s="34"/>
      <c r="I21" s="34"/>
      <c r="J21" s="30"/>
      <c r="K21" s="34"/>
      <c r="L21" s="35"/>
    </row>
    <row r="22" spans="2:12" ht="21" customHeight="1" x14ac:dyDescent="0.25">
      <c r="B22" s="26" t="str">
        <f>'Plan orçamentária - proposta'!B37</f>
        <v>3.1</v>
      </c>
      <c r="C22" s="45" t="str">
        <f>'Plan orçamentária - proposta'!C37</f>
        <v>ED-48665</v>
      </c>
      <c r="D22" s="28"/>
      <c r="E22" s="16">
        <f>'Plan orçamentária - estimativa'!I20</f>
        <v>38.42</v>
      </c>
      <c r="F22" s="44">
        <f>'Plan orçamentária - estimativa'!J20</f>
        <v>46.92</v>
      </c>
      <c r="G22" s="31"/>
      <c r="H22" s="16">
        <f>'Plan orçamentária - proposta'!G37</f>
        <v>0</v>
      </c>
      <c r="I22" s="44">
        <f>'Plan orçamentária - proposta'!H37</f>
        <v>0</v>
      </c>
      <c r="J22" s="31"/>
      <c r="K22" s="44">
        <f t="shared" ref="K22" si="2">F22-I22</f>
        <v>46.92</v>
      </c>
      <c r="L22" s="33">
        <f t="shared" ref="L22" si="3">ROUND(K22/F22,4)</f>
        <v>1</v>
      </c>
    </row>
    <row r="23" spans="2:12" ht="6.75" customHeight="1" x14ac:dyDescent="0.25">
      <c r="B23" s="29"/>
      <c r="C23" s="29"/>
      <c r="D23" s="28"/>
      <c r="E23" s="34"/>
      <c r="F23" s="34"/>
      <c r="G23" s="30"/>
      <c r="H23" s="34"/>
      <c r="I23" s="34"/>
      <c r="J23" s="30"/>
      <c r="K23" s="34"/>
      <c r="L23" s="35"/>
    </row>
    <row r="24" spans="2:12" ht="21" customHeight="1" x14ac:dyDescent="0.25">
      <c r="B24" s="26" t="str">
        <f>'Plan orçamentária - estimativa'!B23</f>
        <v>4.1</v>
      </c>
      <c r="C24" s="45" t="str">
        <f>'Plan orçamentária - estimativa'!C23</f>
        <v>ED-50416</v>
      </c>
      <c r="D24" s="28"/>
      <c r="E24" s="16">
        <f>'Plan orçamentária - estimativa'!I23</f>
        <v>75.91</v>
      </c>
      <c r="F24" s="44">
        <f>'Plan orçamentária - estimativa'!J23</f>
        <v>92.7</v>
      </c>
      <c r="G24" s="31"/>
      <c r="H24" s="16">
        <f>'Plan orçamentária - proposta'!G40</f>
        <v>0</v>
      </c>
      <c r="I24" s="44">
        <f>'Plan orçamentária - proposta'!H40</f>
        <v>0</v>
      </c>
      <c r="J24" s="31"/>
      <c r="K24" s="44">
        <f t="shared" ref="K24" si="4">F24-I24</f>
        <v>92.7</v>
      </c>
      <c r="L24" s="33">
        <f t="shared" ref="L24" si="5">ROUND(K24/F24,4)</f>
        <v>1</v>
      </c>
    </row>
  </sheetData>
  <mergeCells count="4">
    <mergeCell ref="B14:L15"/>
    <mergeCell ref="E17:F17"/>
    <mergeCell ref="H17:I17"/>
    <mergeCell ref="K17:L17"/>
  </mergeCells>
  <pageMargins left="0.511811024" right="0.511811024" top="0.78740157499999996" bottom="0.78740157499999996" header="0.31496062000000002" footer="0.31496062000000002"/>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5</vt:i4>
      </vt:variant>
    </vt:vector>
  </HeadingPairs>
  <TitlesOfParts>
    <vt:vector size="13" baseType="lpstr">
      <vt:lpstr>Início</vt:lpstr>
      <vt:lpstr>Dados da Empresa</vt:lpstr>
      <vt:lpstr>Plan orçamentária - estimativa</vt:lpstr>
      <vt:lpstr>Plan orçamentária - proposta</vt:lpstr>
      <vt:lpstr>Cronograma</vt:lpstr>
      <vt:lpstr>Códigos Unificados</vt:lpstr>
      <vt:lpstr>Base de dados</vt:lpstr>
      <vt:lpstr>Planilha de descontos</vt:lpstr>
      <vt:lpstr>'Códigos Unificados'!Area_de_impressao</vt:lpstr>
      <vt:lpstr>Cronograma!Area_de_impressao</vt:lpstr>
      <vt:lpstr>'Dados da Empresa'!Area_de_impressao</vt:lpstr>
      <vt:lpstr>'Plan orçamentária - proposta'!Area_de_impressao</vt:lpstr>
      <vt:lpstr>'Planilha de descontos'!Area_de_impressao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Licitação</cp:lastModifiedBy>
  <cp:lastPrinted>2022-03-29T19:15:33Z</cp:lastPrinted>
  <dcterms:created xsi:type="dcterms:W3CDTF">2021-08-30T20:20:01Z</dcterms:created>
  <dcterms:modified xsi:type="dcterms:W3CDTF">2022-06-09T17:56:03Z</dcterms:modified>
</cp:coreProperties>
</file>