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tabRatio="0"/>
  </bookViews>
  <sheets>
    <sheet name="Início" sheetId="7" r:id="rId1"/>
    <sheet name="Dados da Empresa" sheetId="8" r:id="rId2"/>
    <sheet name="Plan orçamentária - estimativa" sheetId="22" state="hidden" r:id="rId3"/>
    <sheet name="Plan orçamentária - proposta" sheetId="18" r:id="rId4"/>
    <sheet name="Cronograma" sheetId="19" r:id="rId5"/>
    <sheet name="Códigos Unificados" sheetId="20" r:id="rId6"/>
    <sheet name="Base de dados" sheetId="15" state="hidden" r:id="rId7"/>
    <sheet name="Planilha de descontos" sheetId="21" r:id="rId8"/>
  </sheets>
  <definedNames>
    <definedName name="_xlnm.Print_Area" localSheetId="5">'Códigos Unificados'!$B$7:$H$18</definedName>
    <definedName name="_xlnm.Print_Area" localSheetId="4">Cronograma!$B$7:$I$29</definedName>
    <definedName name="_xlnm.Print_Area" localSheetId="1">'Dados da Empresa'!$B$8:$N$42</definedName>
    <definedName name="_xlnm.Print_Area" localSheetId="3">'Plan orçamentária - proposta'!$B$7:$I$42</definedName>
    <definedName name="_xlnm.Print_Area" localSheetId="7">'Planilha de descontos'!$B$7:$L$22</definedName>
    <definedName name="QUADRO_GERAL" localSheetId="5">#REF!</definedName>
    <definedName name="QUADRO_GERAL" localSheetId="4">#REF!</definedName>
    <definedName name="QUADRO_GERAL" localSheetId="3">#REF!</definedName>
    <definedName name="QUADRO_GERAL" localSheetId="7">#REF!</definedName>
    <definedName name="QUADRO_GERAL">#REF!</definedName>
  </definedNames>
  <calcPr calcId="144525"/>
</workbook>
</file>

<file path=xl/calcChain.xml><?xml version="1.0" encoding="utf-8"?>
<calcChain xmlns="http://schemas.openxmlformats.org/spreadsheetml/2006/main">
  <c r="B4" i="15" l="1"/>
  <c r="C4" i="15"/>
  <c r="D4" i="15"/>
  <c r="B5" i="15"/>
  <c r="C5" i="15"/>
  <c r="D5" i="15"/>
  <c r="D3" i="15"/>
  <c r="C3" i="15"/>
  <c r="B3" i="15"/>
  <c r="H24" i="21" l="1"/>
  <c r="F24" i="21"/>
  <c r="E24" i="21"/>
  <c r="C24" i="21"/>
  <c r="B24" i="21"/>
  <c r="H22" i="21"/>
  <c r="F22" i="21"/>
  <c r="E22" i="21"/>
  <c r="C22" i="21"/>
  <c r="B22" i="21"/>
  <c r="H20" i="21"/>
  <c r="F20" i="21"/>
  <c r="E20" i="21"/>
  <c r="C20" i="21"/>
  <c r="B20" i="21"/>
  <c r="K25" i="22" l="1"/>
  <c r="J12" i="22" l="1"/>
  <c r="K12" i="22" s="1"/>
  <c r="K13" i="22" s="1"/>
  <c r="J20" i="22"/>
  <c r="K20" i="22" s="1"/>
  <c r="J23" i="22"/>
  <c r="K23" i="22" s="1"/>
  <c r="K21" i="22" l="1"/>
  <c r="K24" i="22"/>
  <c r="K18" i="22"/>
  <c r="F17" i="20" l="1"/>
  <c r="E18" i="20"/>
  <c r="F18" i="20"/>
  <c r="E17" i="20"/>
  <c r="C26" i="19" l="1"/>
  <c r="C24" i="19"/>
  <c r="C22" i="19"/>
  <c r="C20" i="19"/>
  <c r="H40" i="18" l="1"/>
  <c r="H37" i="18"/>
  <c r="H29" i="18"/>
  <c r="E5" i="15" l="1"/>
  <c r="I24" i="21"/>
  <c r="K24" i="21" s="1"/>
  <c r="L24" i="21" s="1"/>
  <c r="E4" i="15"/>
  <c r="I22" i="21"/>
  <c r="K22" i="21" s="1"/>
  <c r="L22" i="21" s="1"/>
  <c r="E3" i="15"/>
  <c r="I20" i="21"/>
  <c r="I40" i="18"/>
  <c r="I37" i="18"/>
  <c r="G38" i="18" s="1"/>
  <c r="F16" i="20"/>
  <c r="G16" i="20"/>
  <c r="E16" i="20"/>
  <c r="I29" i="18"/>
  <c r="G18" i="20" l="1"/>
  <c r="H18" i="20" s="1"/>
  <c r="G17" i="20"/>
  <c r="H17" i="20" s="1"/>
  <c r="G41" i="18"/>
  <c r="F27" i="19" s="1"/>
  <c r="G27" i="19" s="1"/>
  <c r="G35" i="18"/>
  <c r="F23" i="19" s="1"/>
  <c r="G23" i="19" s="1"/>
  <c r="F25" i="19"/>
  <c r="K20" i="21"/>
  <c r="L20" i="21" s="1"/>
  <c r="G30" i="18"/>
  <c r="H16" i="20"/>
  <c r="G25" i="19" l="1"/>
  <c r="G42" i="18"/>
  <c r="F17" i="19" s="1"/>
  <c r="G19" i="20"/>
  <c r="F21" i="19"/>
  <c r="F29" i="19" s="1"/>
  <c r="G21" i="19" l="1"/>
  <c r="G29" i="19" s="1"/>
  <c r="F24" i="19" l="1"/>
  <c r="F26" i="19"/>
  <c r="F20" i="19"/>
  <c r="G28" i="19"/>
  <c r="F22" i="19"/>
  <c r="F28" i="19" l="1"/>
</calcChain>
</file>

<file path=xl/sharedStrings.xml><?xml version="1.0" encoding="utf-8"?>
<sst xmlns="http://schemas.openxmlformats.org/spreadsheetml/2006/main" count="204" uniqueCount="137">
  <si>
    <t xml:space="preserve">FORMA DE EXECUÇÃO: </t>
  </si>
  <si>
    <t>(    )</t>
  </si>
  <si>
    <t>DIRETA</t>
  </si>
  <si>
    <t>( X )</t>
  </si>
  <si>
    <t>INDIRETA</t>
  </si>
  <si>
    <t>ITEM</t>
  </si>
  <si>
    <t>CÓDIGO</t>
  </si>
  <si>
    <t>DESCRIÇÃO</t>
  </si>
  <si>
    <t>UNIDADE</t>
  </si>
  <si>
    <t>QUANTIDADE</t>
  </si>
  <si>
    <t>PREÇO TOTAL</t>
  </si>
  <si>
    <t>SERVIÇOS PRELIMINARES</t>
  </si>
  <si>
    <t>1.1</t>
  </si>
  <si>
    <t>2.1</t>
  </si>
  <si>
    <t>M²</t>
  </si>
  <si>
    <t>2.2</t>
  </si>
  <si>
    <t>M</t>
  </si>
  <si>
    <t>M³</t>
  </si>
  <si>
    <t>Códigos</t>
  </si>
  <si>
    <t>Quant</t>
  </si>
  <si>
    <t>Valor unit</t>
  </si>
  <si>
    <t>Valor total</t>
  </si>
  <si>
    <t>Estimativa</t>
  </si>
  <si>
    <t>Proposta</t>
  </si>
  <si>
    <t>DESCONTO UNITÁRIO - R$</t>
  </si>
  <si>
    <t>DESCONTO UNITÁRIO - %</t>
  </si>
  <si>
    <t>RAZÃO SOCIAL: XXX...</t>
  </si>
  <si>
    <t>Total do item 1</t>
  </si>
  <si>
    <t>CNPJ: XXX...</t>
  </si>
  <si>
    <t>DATA: XX/XX/2022</t>
  </si>
  <si>
    <t>Objeto:</t>
  </si>
  <si>
    <t>Processo Licitatório:</t>
  </si>
  <si>
    <t>Tomada de Preço:</t>
  </si>
  <si>
    <t xml:space="preserve">Tipo: </t>
  </si>
  <si>
    <t>Menor Preço Global</t>
  </si>
  <si>
    <t>Validade da Proposta:</t>
  </si>
  <si>
    <t>60 Dias</t>
  </si>
  <si>
    <t>CPF:</t>
  </si>
  <si>
    <t>Endereço:</t>
  </si>
  <si>
    <t>Nacionalidade:</t>
  </si>
  <si>
    <t>Dados para asssinatura do contrato</t>
  </si>
  <si>
    <t>E-mail:</t>
  </si>
  <si>
    <t>Telefone:</t>
  </si>
  <si>
    <t>Nome do responsável:</t>
  </si>
  <si>
    <t>RG:</t>
  </si>
  <si>
    <t>Estado civil:</t>
  </si>
  <si>
    <t>Profissão:</t>
  </si>
  <si>
    <t>Outorga por meio de:</t>
  </si>
  <si>
    <t>(  )</t>
  </si>
  <si>
    <t>Procuração</t>
  </si>
  <si>
    <t>Contrato Social</t>
  </si>
  <si>
    <t>Dados boncários para pagamento</t>
  </si>
  <si>
    <t>Agencia:</t>
  </si>
  <si>
    <t>Conta Corrente:</t>
  </si>
  <si>
    <t>Banco:</t>
  </si>
  <si>
    <t>Destinatário:</t>
  </si>
  <si>
    <t>CÓDIGO DO SISTEMA</t>
  </si>
  <si>
    <t>Unid</t>
  </si>
  <si>
    <t>Item</t>
  </si>
  <si>
    <t>Descrição</t>
  </si>
  <si>
    <t>VALID PROPOSTA: XXX...</t>
  </si>
  <si>
    <t xml:space="preserve">Valor total   R$        </t>
  </si>
  <si>
    <t>Descontos</t>
  </si>
  <si>
    <t>Planilha Orçamentária</t>
  </si>
  <si>
    <t>Proposta Comercial</t>
  </si>
  <si>
    <t>Cálculo de Descontos</t>
  </si>
  <si>
    <t>VALOR DA OBRA:</t>
  </si>
  <si>
    <t>ETAPAS/DESCRIÇÃO</t>
  </si>
  <si>
    <t>FÍSICO/ FINANCEIRO</t>
  </si>
  <si>
    <t>MÊS 1</t>
  </si>
  <si>
    <t>Físico %</t>
  </si>
  <si>
    <t>Financeiro</t>
  </si>
  <si>
    <t>TOTAL</t>
  </si>
  <si>
    <t xml:space="preserve">OBRA: </t>
  </si>
  <si>
    <t>LOCAL:</t>
  </si>
  <si>
    <t xml:space="preserve">PRAZO DE EXECUÇÃO: </t>
  </si>
  <si>
    <t>DATA:</t>
  </si>
  <si>
    <t>XX/XX/2022</t>
  </si>
  <si>
    <t>Cronograma Físico e Financeiro</t>
  </si>
  <si>
    <r>
      <rPr>
        <b/>
        <sz val="12"/>
        <color theme="1"/>
        <rFont val="Times New Roman"/>
        <family val="1"/>
      </rPr>
      <t>Prezados Senhores;</t>
    </r>
    <r>
      <rPr>
        <sz val="12"/>
        <color theme="1"/>
        <rFont val="Times New Roman"/>
        <family val="1"/>
      </rPr>
      <t xml:space="preserve">
Após analisarmos toda a documentação, constante da licitação supra referida, Edital e respectivo anexo e tomarmos conhecimento de suas condições, em nome da empresa................, com sede........, inscrita no CNPJ sob o nº .........., propomos executar sob nossa inteira responsabilidade, o objeto do Edital da Tomada de Preços nos temos previstos, pelo Menor Preço Global.</t>
    </r>
  </si>
  <si>
    <t>CÓDIGO REDUZIDO</t>
  </si>
  <si>
    <t>PREFEITURA MUNICIPAL DE CAMANDUCAIA</t>
  </si>
  <si>
    <t>Total Geral</t>
  </si>
  <si>
    <t>TOTAL DAS  ETAPAS</t>
  </si>
  <si>
    <t>PLANILHA ORÇAMENTÁRIA DE CUSTOS</t>
  </si>
  <si>
    <t>3.1</t>
  </si>
  <si>
    <t>4.1</t>
  </si>
  <si>
    <t>TOTAL GERAL DA OBRA</t>
  </si>
  <si>
    <t>Total do item 2</t>
  </si>
  <si>
    <t>Total do item 3</t>
  </si>
  <si>
    <t>Total do item 4</t>
  </si>
  <si>
    <t>BDI:</t>
  </si>
  <si>
    <t>ED-16660</t>
  </si>
  <si>
    <t>2.3</t>
  </si>
  <si>
    <t>PREÇO UNITÁRIO S/ BDI</t>
  </si>
  <si>
    <t>PREÇO UNITÁRIO C/ BDI</t>
  </si>
  <si>
    <t>ED-16660 - FORNECIMENTO E COLOCAÇÃO DE PLACA</t>
  </si>
  <si>
    <t>TOTAL ITEM 4</t>
  </si>
  <si>
    <t>TOTAL ITEM 3</t>
  </si>
  <si>
    <t>TOTAL ITEM 2</t>
  </si>
  <si>
    <t>TOTAL ITEM 1</t>
  </si>
  <si>
    <t>PREÇO UNITÁRIO C/ LDI</t>
  </si>
  <si>
    <t>PREÇO UNITÁRIO S/ LDI</t>
  </si>
  <si>
    <t>Contratação de Empresa Especializada para Pavimentação com Bloquete Trecho da Rua Bem-Te-Vi</t>
  </si>
  <si>
    <t>166/2022</t>
  </si>
  <si>
    <t>021/2022</t>
  </si>
  <si>
    <t>PROCESSO: 166/2022</t>
  </si>
  <si>
    <t>TOMA DE PREÇOS: 021/2022</t>
  </si>
  <si>
    <t>FORNECIMENTO E COLOCAÇÃO DE PLACA DE OBRA EM CHAPA GALVANIZADA #26, ESP. 0,45 MM, PLOTADA COM ADESIVO VINÍLICO, AFIXADA COM REBITES 4,8X40 MM, EM ESTRUTURA METÁLICA DE METALON 20X20 MM, ESP. 1,25 MM, INCLUSIVE SUPORTE EM EUCALIPTO AUTOCLAVADO PINTADO COM TINTA PVA
DUAS (2) DEMÃOS</t>
  </si>
  <si>
    <t>DATA: 07/06/2022</t>
  </si>
  <si>
    <t>OBRA: PAVIMENTAÇÃO COM BLOQUETE TRECHO DA RUA BEM-TE-VI- DISTRITO DE MONTE VERDE</t>
  </si>
  <si>
    <t>LOCAL: DISTRITO DE MONTE VERDE- CAMANDUCAIA-MG</t>
  </si>
  <si>
    <t>REGIÃO/MÊS DE REFERÊNCIA: SETOP - MARÇO/2022</t>
  </si>
  <si>
    <t>PRAZO DE EXECUÇÃO: 1 mês</t>
  </si>
  <si>
    <t>SUB-LEITO E BASE</t>
  </si>
  <si>
    <t>RO-41081</t>
  </si>
  <si>
    <t>RO-43113</t>
  </si>
  <si>
    <t>RO-41369</t>
  </si>
  <si>
    <t>REGULARIZAÇÃO DO SUB-LEITO (PROCTOR NORMAL)</t>
  </si>
  <si>
    <t>SERVIÇOS À ENCARGO DA PREFEITURA</t>
  </si>
  <si>
    <t>BASE DE SOLO SEM MISTURA, COMPACTADA NA ENERGIA DO PROCTOR INTERMEDIÁRIO (EXECUÇÃO, INCLUINDO ESCAVAÇÃO, CARGA, DESCARGA, ESPALHAMENTO, UMIDECIMENTO E COMPACTAÇÃO DO MATERIAL; EXCLUI AQUISIÇÃO E TRANSPORTE DO MATERIAL)</t>
  </si>
  <si>
    <t>TRANSPORTE DE MATERIAL DE QUALQUER NATUREZA. DISTÂNCIA MÉDIA DE TRANSPORTE &lt;= 10,00 KM</t>
  </si>
  <si>
    <t>TXKM</t>
  </si>
  <si>
    <t>ED-48665</t>
  </si>
  <si>
    <t>MEIO-FIO COM SARJETA, EXECUTADO C/EXTRUSORA (SARJETA 30X8CM MEIO-FIO 15X10CM X H=23CM), INCLUI ESCAVAÇÃO E ACERTO FAIXA 0,45M</t>
  </si>
  <si>
    <t>ED-50416</t>
  </si>
  <si>
    <t>EXECUÇÃO DE CALÇAMENTO EM BLOQUETE - E = 8 CM - FCK = 35 MPA, INCLUINDO FORNECIMENTO E TRANSPORTE DE TODOS OS MATERIAIS, COLCHÃO DE ASSENTAMENTO E = 6 CM</t>
  </si>
  <si>
    <t>DRENAGEM SUPERFICIAL</t>
  </si>
  <si>
    <t>PAVIMENTAÇÃO COM BLOQUETE TRECHO DA RUA BEM-TE-VI</t>
  </si>
  <si>
    <t>PRAZO DE EXECUÇÃO: 01 mês</t>
  </si>
  <si>
    <t>ED-48665 - MEIO-FIO COM SARJETA</t>
  </si>
  <si>
    <t>ED-50416 - EXECUÇÃO DE CALÇAMENTO EM BLOQUETE</t>
  </si>
  <si>
    <t>01 MÊS</t>
  </si>
  <si>
    <t>Observações</t>
  </si>
  <si>
    <t>OBJETO: PAVIMENTAÇÃO COM BLOQUETE TRECHO DA RUA BEM-TE-VI - DISTRITO DE MONTE VERDE</t>
  </si>
  <si>
    <t>LOCAL: DISTRITO DE MONTE VERDE - CAMANDUCAIA-MG</t>
  </si>
  <si>
    <t>DISTRITO DE MONTE VERDE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</si>
</sst>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164" formatCode="_-&quot;R$&quot;\ * #,##0.00000_-;\-&quot;R$&quot;\ * #,##0.00000_-;_-&quot;R$&quot;\ * &quot;-&quot;??_-;_-@_-"/>
    <numFmt numFmtId="165" formatCode="_(* #,##0.00_);_(* \(#,##0.00\);_(* &quot;-&quot;??_);_(@_)"/>
    <numFmt numFmtId="166" formatCode="mm/yyyy"/>
  </numFmts>
  <fonts count="26" x14ac:knownFonts="1">
    <font>
      <sz val="11"/>
      <color theme="1"/>
      <name val="Calibri"/>
      <family val="2"/>
      <scheme val="minor"/>
    </font>
    <font>
      <sz val="11"/>
      <color theme="1"/>
      <name val="Calibri"/>
      <family val="2"/>
      <scheme val="minor"/>
    </font>
    <font>
      <sz val="10"/>
      <name val="Arial"/>
      <family val="2"/>
    </font>
    <font>
      <sz val="10"/>
      <name val="Arial"/>
      <family val="2"/>
    </font>
    <font>
      <b/>
      <sz val="11"/>
      <color theme="1"/>
      <name val="Times New Roman"/>
      <family val="1"/>
    </font>
    <font>
      <b/>
      <sz val="12"/>
      <color theme="1"/>
      <name val="Times New Roman"/>
      <family val="1"/>
    </font>
    <font>
      <sz val="10.5"/>
      <color theme="1"/>
      <name val="Times New Roman"/>
      <family val="1"/>
    </font>
    <font>
      <b/>
      <sz val="11.5"/>
      <color theme="1"/>
      <name val="Times New Roman"/>
      <family val="1"/>
    </font>
    <font>
      <b/>
      <sz val="10.5"/>
      <name val="Times New Roman"/>
      <family val="1"/>
    </font>
    <font>
      <sz val="10.5"/>
      <name val="Times New Roman"/>
      <family val="1"/>
    </font>
    <font>
      <sz val="10.5"/>
      <color indexed="8"/>
      <name val="Times New Roman"/>
      <family val="1"/>
    </font>
    <font>
      <b/>
      <sz val="10.5"/>
      <color indexed="8"/>
      <name val="Times New Roman"/>
      <family val="1"/>
    </font>
    <font>
      <b/>
      <u/>
      <sz val="14"/>
      <color theme="1"/>
      <name val="Times New Roman"/>
      <family val="1"/>
    </font>
    <font>
      <b/>
      <sz val="10.5"/>
      <color theme="1"/>
      <name val="Times New Roman"/>
      <family val="1"/>
    </font>
    <font>
      <b/>
      <u/>
      <sz val="10.5"/>
      <color theme="1"/>
      <name val="Times New Roman"/>
      <family val="1"/>
    </font>
    <font>
      <sz val="12"/>
      <color theme="1"/>
      <name val="Calibri"/>
      <family val="2"/>
      <scheme val="minor"/>
    </font>
    <font>
      <sz val="12"/>
      <color theme="1"/>
      <name val="Times New Roman"/>
      <family val="1"/>
    </font>
    <font>
      <sz val="10"/>
      <color indexed="8"/>
      <name val="Calibri"/>
      <family val="2"/>
      <scheme val="minor"/>
    </font>
    <font>
      <sz val="10"/>
      <name val="Arial"/>
    </font>
    <font>
      <b/>
      <sz val="10"/>
      <name val="Calibri"/>
      <family val="2"/>
      <scheme val="minor"/>
    </font>
    <font>
      <sz val="10"/>
      <name val="Calibri"/>
      <family val="2"/>
      <scheme val="minor"/>
    </font>
    <font>
      <b/>
      <sz val="10"/>
      <color rgb="FFFF0000"/>
      <name val="Calibri"/>
      <family val="2"/>
      <scheme val="minor"/>
    </font>
    <font>
      <b/>
      <sz val="10"/>
      <color indexed="8"/>
      <name val="Calibri"/>
      <family val="2"/>
      <scheme val="minor"/>
    </font>
    <font>
      <b/>
      <sz val="10"/>
      <color theme="0"/>
      <name val="Calibri"/>
      <family val="2"/>
      <scheme val="minor"/>
    </font>
    <font>
      <b/>
      <sz val="8"/>
      <color rgb="FFC00000"/>
      <name val="Arial"/>
      <family val="2"/>
    </font>
    <font>
      <b/>
      <sz val="10.5"/>
      <color rgb="FFC00000"/>
      <name val="Times New Roman"/>
      <family val="1"/>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theme="9" tint="0.39997558519241921"/>
        <bgColor indexed="64"/>
      </patternFill>
    </fill>
    <fill>
      <patternFill patternType="solid">
        <fgColor theme="9" tint="0.79998168889431442"/>
        <bgColor indexed="64"/>
      </patternFill>
    </fill>
  </fills>
  <borders count="3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3">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xf numFmtId="0" fontId="3" fillId="0" borderId="0"/>
    <xf numFmtId="9" fontId="3"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8" fillId="0" borderId="0"/>
    <xf numFmtId="9" fontId="18" fillId="0" borderId="0" applyFont="0" applyFill="0" applyBorder="0" applyAlignment="0" applyProtection="0"/>
    <xf numFmtId="165"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cellStyleXfs>
  <cellXfs count="175">
    <xf numFmtId="0" fontId="0" fillId="0" borderId="0" xfId="0"/>
    <xf numFmtId="0" fontId="0" fillId="0" borderId="0" xfId="0" applyAlignment="1">
      <alignment vertical="center"/>
    </xf>
    <xf numFmtId="0" fontId="0" fillId="0" borderId="0" xfId="0"/>
    <xf numFmtId="0" fontId="0" fillId="0" borderId="0" xfId="0" applyAlignment="1">
      <alignment horizontal="center" vertical="center"/>
    </xf>
    <xf numFmtId="0" fontId="0" fillId="0" borderId="0" xfId="0" applyBorder="1"/>
    <xf numFmtId="0" fontId="4" fillId="0" borderId="0" xfId="0" applyFont="1" applyAlignment="1">
      <alignment horizontal="left" vertical="center"/>
    </xf>
    <xf numFmtId="0" fontId="0" fillId="0" borderId="0" xfId="0" applyAlignment="1">
      <alignment horizontal="center"/>
    </xf>
    <xf numFmtId="0" fontId="4"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0" fillId="0" borderId="0" xfId="0" applyAlignment="1">
      <alignment horizontal="left" vertical="center"/>
    </xf>
    <xf numFmtId="49" fontId="6" fillId="0" borderId="3" xfId="0" applyNumberFormat="1" applyFont="1" applyBorder="1" applyAlignment="1">
      <alignment horizontal="left" vertical="center"/>
    </xf>
    <xf numFmtId="0" fontId="0" fillId="0" borderId="0" xfId="0" applyAlignment="1"/>
    <xf numFmtId="0" fontId="6" fillId="0" borderId="3" xfId="0" applyFont="1" applyBorder="1" applyAlignment="1">
      <alignment horizontal="center" vertical="center"/>
    </xf>
    <xf numFmtId="3" fontId="6" fillId="0" borderId="3" xfId="0" applyNumberFormat="1" applyFont="1" applyBorder="1" applyAlignment="1">
      <alignment horizontal="center" vertical="center"/>
    </xf>
    <xf numFmtId="4" fontId="6" fillId="0" borderId="3" xfId="0" applyNumberFormat="1" applyFont="1" applyBorder="1" applyAlignment="1">
      <alignment horizontal="center" vertical="center"/>
    </xf>
    <xf numFmtId="44" fontId="6" fillId="0" borderId="3" xfId="0" applyNumberFormat="1" applyFont="1" applyBorder="1" applyAlignment="1">
      <alignment horizontal="center" vertical="center"/>
    </xf>
    <xf numFmtId="1" fontId="7" fillId="4" borderId="3" xfId="0" applyNumberFormat="1" applyFont="1" applyFill="1" applyBorder="1" applyAlignment="1">
      <alignment horizontal="center" vertical="center"/>
    </xf>
    <xf numFmtId="0" fontId="7" fillId="4" borderId="3" xfId="0" applyFont="1" applyFill="1" applyBorder="1" applyAlignment="1">
      <alignment horizontal="center" vertical="center"/>
    </xf>
    <xf numFmtId="0" fontId="0" fillId="0" borderId="0" xfId="0"/>
    <xf numFmtId="0" fontId="8" fillId="6" borderId="3" xfId="0" applyFont="1" applyFill="1" applyBorder="1" applyAlignment="1">
      <alignment horizontal="center" vertical="center" wrapText="1"/>
    </xf>
    <xf numFmtId="10" fontId="10" fillId="7" borderId="3" xfId="0" applyNumberFormat="1" applyFont="1" applyFill="1" applyBorder="1" applyAlignment="1">
      <alignment horizontal="center" vertical="center" wrapText="1"/>
    </xf>
    <xf numFmtId="44" fontId="10" fillId="7" borderId="3" xfId="0" applyNumberFormat="1" applyFont="1" applyFill="1" applyBorder="1" applyAlignment="1">
      <alignment horizontal="center" vertical="center" wrapText="1"/>
    </xf>
    <xf numFmtId="10" fontId="11" fillId="7" borderId="3" xfId="0" applyNumberFormat="1" applyFont="1" applyFill="1" applyBorder="1" applyAlignment="1">
      <alignment horizontal="center" vertical="center" wrapText="1"/>
    </xf>
    <xf numFmtId="44" fontId="11" fillId="7"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164" fontId="6" fillId="0" borderId="3" xfId="0" applyNumberFormat="1" applyFont="1" applyBorder="1" applyAlignment="1">
      <alignment horizontal="center" vertical="center"/>
    </xf>
    <xf numFmtId="0" fontId="9"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0" fontId="6" fillId="0" borderId="0" xfId="0" applyFont="1" applyBorder="1"/>
    <xf numFmtId="0" fontId="6" fillId="0" borderId="0" xfId="0" applyFont="1"/>
    <xf numFmtId="0" fontId="11" fillId="0" borderId="0" xfId="0" applyFont="1" applyFill="1" applyBorder="1" applyAlignment="1">
      <alignment horizontal="center" vertical="center" wrapText="1"/>
    </xf>
    <xf numFmtId="10" fontId="6" fillId="0" borderId="3" xfId="1" applyNumberFormat="1" applyFont="1" applyBorder="1" applyAlignment="1">
      <alignment horizontal="center" vertical="center"/>
    </xf>
    <xf numFmtId="44" fontId="6" fillId="0" borderId="0" xfId="0" applyNumberFormat="1" applyFont="1" applyBorder="1" applyAlignment="1">
      <alignment horizontal="center" vertical="center"/>
    </xf>
    <xf numFmtId="10" fontId="6" fillId="0" borderId="0" xfId="1" applyNumberFormat="1" applyFont="1" applyBorder="1" applyAlignment="1">
      <alignment horizontal="center" vertical="center"/>
    </xf>
    <xf numFmtId="0" fontId="6" fillId="0" borderId="0" xfId="0" applyFont="1" applyBorder="1" applyAlignment="1">
      <alignment horizontal="center" vertical="center"/>
    </xf>
    <xf numFmtId="0" fontId="15" fillId="0" borderId="0" xfId="0" applyFont="1"/>
    <xf numFmtId="0" fontId="8" fillId="6" borderId="3" xfId="0" applyFont="1" applyFill="1" applyBorder="1" applyAlignment="1">
      <alignment vertical="center"/>
    </xf>
    <xf numFmtId="0" fontId="13" fillId="0" borderId="0" xfId="0" applyFont="1" applyBorder="1" applyAlignment="1">
      <alignment horizontal="right" vertical="center"/>
    </xf>
    <xf numFmtId="10" fontId="13" fillId="0" borderId="0" xfId="1" applyNumberFormat="1" applyFont="1" applyBorder="1" applyAlignment="1">
      <alignment horizontal="left" vertical="center"/>
    </xf>
    <xf numFmtId="0" fontId="8" fillId="6" borderId="3" xfId="0" applyFont="1" applyFill="1" applyBorder="1" applyAlignment="1">
      <alignment horizontal="center" vertical="center"/>
    </xf>
    <xf numFmtId="0" fontId="0" fillId="0" borderId="0" xfId="0"/>
    <xf numFmtId="44" fontId="6" fillId="9" borderId="3" xfId="0" applyNumberFormat="1" applyFont="1" applyFill="1" applyBorder="1" applyAlignment="1">
      <alignment horizontal="center" vertical="center"/>
    </xf>
    <xf numFmtId="44" fontId="6" fillId="0" borderId="3" xfId="0" applyNumberFormat="1" applyFont="1" applyBorder="1" applyAlignment="1">
      <alignment horizontal="center" vertical="center"/>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10" fillId="3" borderId="3" xfId="0" applyFont="1" applyFill="1" applyBorder="1" applyAlignment="1">
      <alignment horizontal="left" vertical="center" wrapText="1"/>
    </xf>
    <xf numFmtId="0" fontId="6" fillId="0" borderId="3" xfId="0" applyFont="1" applyFill="1" applyBorder="1" applyAlignment="1">
      <alignment horizontal="center" vertical="center"/>
    </xf>
    <xf numFmtId="4" fontId="9" fillId="0" borderId="3" xfId="0" applyNumberFormat="1" applyFont="1" applyBorder="1" applyAlignment="1">
      <alignment horizontal="center" vertical="center" wrapText="1"/>
    </xf>
    <xf numFmtId="164" fontId="6" fillId="0" borderId="3" xfId="0" applyNumberFormat="1" applyFont="1" applyBorder="1" applyAlignment="1">
      <alignment horizontal="center" vertical="center"/>
    </xf>
    <xf numFmtId="0" fontId="11" fillId="6" borderId="3" xfId="0" applyFont="1" applyFill="1" applyBorder="1" applyAlignment="1">
      <alignment horizontal="center" vertical="center"/>
    </xf>
    <xf numFmtId="0" fontId="11" fillId="6" borderId="2" xfId="0" applyFont="1" applyFill="1" applyBorder="1" applyAlignment="1">
      <alignment horizontal="right" vertical="center"/>
    </xf>
    <xf numFmtId="0" fontId="11" fillId="6" borderId="3" xfId="0" applyFont="1" applyFill="1" applyBorder="1" applyAlignment="1">
      <alignment horizontal="center" vertical="center" wrapText="1"/>
    </xf>
    <xf numFmtId="0" fontId="0" fillId="0" borderId="0" xfId="0"/>
    <xf numFmtId="0" fontId="0" fillId="0" borderId="0" xfId="0"/>
    <xf numFmtId="44" fontId="19" fillId="3" borderId="35" xfId="17" applyNumberFormat="1" applyFont="1" applyFill="1" applyBorder="1" applyAlignment="1">
      <alignment horizontal="center" vertical="center" wrapText="1"/>
    </xf>
    <xf numFmtId="44" fontId="20" fillId="8" borderId="25" xfId="17" applyNumberFormat="1" applyFont="1" applyFill="1" applyBorder="1" applyAlignment="1">
      <alignment horizontal="center" vertical="center" wrapText="1"/>
    </xf>
    <xf numFmtId="44" fontId="20" fillId="3" borderId="31" xfId="17" applyNumberFormat="1" applyFont="1" applyFill="1" applyBorder="1" applyAlignment="1">
      <alignment horizontal="center" vertical="center" wrapText="1"/>
    </xf>
    <xf numFmtId="44" fontId="20" fillId="3" borderId="30" xfId="17" applyNumberFormat="1" applyFont="1" applyFill="1" applyBorder="1" applyAlignment="1">
      <alignment horizontal="center" vertical="center" wrapText="1"/>
    </xf>
    <xf numFmtId="44" fontId="20" fillId="5" borderId="30" xfId="17" applyNumberFormat="1" applyFont="1" applyFill="1" applyBorder="1" applyAlignment="1">
      <alignment horizontal="center" vertical="center" wrapText="1"/>
    </xf>
    <xf numFmtId="2" fontId="20" fillId="3" borderId="3" xfId="21" applyNumberFormat="1" applyFont="1" applyFill="1" applyBorder="1" applyAlignment="1">
      <alignment horizontal="center" vertical="center" wrapText="1"/>
    </xf>
    <xf numFmtId="0" fontId="20" fillId="3" borderId="3" xfId="17" applyFont="1" applyFill="1" applyBorder="1" applyAlignment="1">
      <alignment horizontal="center" vertical="center"/>
    </xf>
    <xf numFmtId="0" fontId="20" fillId="3" borderId="29" xfId="17" applyFont="1" applyFill="1" applyBorder="1" applyAlignment="1">
      <alignment horizontal="center" vertical="center" wrapText="1"/>
    </xf>
    <xf numFmtId="0" fontId="20" fillId="3" borderId="3" xfId="17" applyFont="1" applyFill="1" applyBorder="1" applyAlignment="1">
      <alignment horizontal="left" vertical="center" wrapText="1"/>
    </xf>
    <xf numFmtId="3" fontId="21" fillId="3" borderId="3" xfId="17" applyNumberFormat="1" applyFont="1" applyFill="1" applyBorder="1" applyAlignment="1">
      <alignment horizontal="center" vertical="center"/>
    </xf>
    <xf numFmtId="0" fontId="21" fillId="3" borderId="3" xfId="17" applyFont="1" applyFill="1" applyBorder="1" applyAlignment="1">
      <alignment horizontal="center" vertical="center"/>
    </xf>
    <xf numFmtId="4" fontId="20" fillId="0" borderId="30" xfId="17" applyNumberFormat="1" applyFont="1" applyFill="1" applyBorder="1" applyAlignment="1">
      <alignment horizontal="center" vertical="center" wrapText="1"/>
    </xf>
    <xf numFmtId="0" fontId="20" fillId="3" borderId="33" xfId="17" applyFont="1" applyFill="1" applyBorder="1" applyAlignment="1">
      <alignment horizontal="left" vertical="center" wrapText="1"/>
    </xf>
    <xf numFmtId="3" fontId="21" fillId="3" borderId="33" xfId="17" applyNumberFormat="1" applyFont="1" applyFill="1" applyBorder="1" applyAlignment="1">
      <alignment horizontal="center" vertical="center"/>
    </xf>
    <xf numFmtId="0" fontId="21" fillId="3" borderId="33" xfId="17" applyFont="1" applyFill="1" applyBorder="1" applyAlignment="1">
      <alignment horizontal="center" vertical="center"/>
    </xf>
    <xf numFmtId="0" fontId="20" fillId="3" borderId="30" xfId="17" applyFont="1" applyFill="1" applyBorder="1" applyAlignment="1">
      <alignment horizontal="center" vertical="center"/>
    </xf>
    <xf numFmtId="0" fontId="17" fillId="3" borderId="29" xfId="17" applyFont="1" applyFill="1" applyBorder="1" applyAlignment="1">
      <alignment horizontal="center" vertical="center" wrapText="1"/>
    </xf>
    <xf numFmtId="2" fontId="17" fillId="3" borderId="30" xfId="21" applyNumberFormat="1" applyFont="1" applyFill="1" applyBorder="1" applyAlignment="1">
      <alignment horizontal="center" vertical="center" wrapText="1"/>
    </xf>
    <xf numFmtId="44" fontId="20" fillId="8" borderId="28" xfId="17" applyNumberFormat="1" applyFont="1" applyFill="1" applyBorder="1" applyAlignment="1">
      <alignment horizontal="center" vertical="center" wrapText="1"/>
    </xf>
    <xf numFmtId="0" fontId="22" fillId="0" borderId="25" xfId="17" applyFont="1" applyFill="1" applyBorder="1" applyAlignment="1">
      <alignment horizontal="center" vertical="center" wrapText="1"/>
    </xf>
    <xf numFmtId="0" fontId="22" fillId="0" borderId="24" xfId="17" applyFont="1" applyFill="1" applyBorder="1" applyAlignment="1">
      <alignment horizontal="center" vertical="center" wrapText="1"/>
    </xf>
    <xf numFmtId="0" fontId="22" fillId="0" borderId="24" xfId="17" applyFont="1" applyFill="1" applyBorder="1" applyAlignment="1">
      <alignment horizontal="center" vertical="center"/>
    </xf>
    <xf numFmtId="0" fontId="22" fillId="0" borderId="23" xfId="17" applyFont="1" applyFill="1" applyBorder="1" applyAlignment="1">
      <alignment horizontal="center" vertical="center"/>
    </xf>
    <xf numFmtId="10" fontId="23" fillId="0" borderId="22" xfId="15" applyNumberFormat="1" applyFont="1" applyFill="1" applyBorder="1" applyAlignment="1">
      <alignment horizontal="center" vertical="center"/>
    </xf>
    <xf numFmtId="0" fontId="22" fillId="0" borderId="5" xfId="17" applyFont="1" applyFill="1" applyBorder="1" applyAlignment="1">
      <alignment horizontal="center" vertical="center"/>
    </xf>
    <xf numFmtId="0" fontId="17" fillId="0" borderId="5" xfId="17" applyFont="1" applyBorder="1"/>
    <xf numFmtId="0" fontId="17" fillId="0" borderId="16" xfId="17" applyFont="1" applyBorder="1"/>
    <xf numFmtId="0" fontId="17" fillId="0" borderId="1" xfId="17" applyFont="1" applyBorder="1"/>
    <xf numFmtId="10" fontId="22" fillId="0" borderId="3" xfId="17" applyNumberFormat="1" applyFont="1" applyFill="1" applyBorder="1" applyAlignment="1">
      <alignment horizontal="center" vertical="center"/>
    </xf>
    <xf numFmtId="0" fontId="22" fillId="0" borderId="2" xfId="17" applyFont="1" applyFill="1" applyBorder="1" applyAlignment="1">
      <alignment horizontal="center" vertical="center"/>
    </xf>
    <xf numFmtId="0" fontId="22" fillId="0" borderId="19" xfId="17" applyFont="1" applyFill="1" applyBorder="1" applyAlignment="1">
      <alignment vertical="center"/>
    </xf>
    <xf numFmtId="0" fontId="22" fillId="0" borderId="17" xfId="17" applyFont="1" applyFill="1" applyBorder="1" applyAlignment="1">
      <alignment horizontal="center" vertical="center"/>
    </xf>
    <xf numFmtId="0" fontId="22" fillId="0" borderId="18" xfId="17" applyFont="1" applyFill="1" applyBorder="1" applyAlignment="1">
      <alignment vertical="center"/>
    </xf>
    <xf numFmtId="0" fontId="22" fillId="0" borderId="9" xfId="17" applyFont="1" applyFill="1" applyBorder="1" applyAlignment="1">
      <alignment horizontal="center" vertical="center"/>
    </xf>
    <xf numFmtId="0" fontId="22" fillId="2" borderId="35" xfId="17" applyFont="1" applyFill="1" applyBorder="1" applyAlignment="1">
      <alignment horizontal="center" vertical="center" wrapText="1"/>
    </xf>
    <xf numFmtId="0" fontId="22" fillId="2" borderId="26" xfId="17" applyFont="1" applyFill="1" applyBorder="1" applyAlignment="1">
      <alignment horizontal="center" vertical="center" wrapText="1"/>
    </xf>
    <xf numFmtId="0" fontId="19" fillId="2" borderId="26" xfId="17" applyFont="1" applyFill="1" applyBorder="1" applyAlignment="1">
      <alignment horizontal="center" vertical="center" wrapText="1"/>
    </xf>
    <xf numFmtId="0" fontId="8" fillId="6" borderId="2" xfId="0" applyFont="1" applyFill="1" applyBorder="1" applyAlignment="1">
      <alignment vertical="center" wrapText="1"/>
    </xf>
    <xf numFmtId="0" fontId="8" fillId="6" borderId="2" xfId="0" applyFont="1" applyFill="1" applyBorder="1" applyAlignment="1">
      <alignment vertical="center"/>
    </xf>
    <xf numFmtId="44" fontId="8" fillId="6" borderId="4" xfId="0" applyNumberFormat="1" applyFont="1" applyFill="1" applyBorder="1" applyAlignment="1">
      <alignment horizontal="left" vertical="center"/>
    </xf>
    <xf numFmtId="0" fontId="8" fillId="6" borderId="4" xfId="0" applyFont="1" applyFill="1" applyBorder="1" applyAlignment="1">
      <alignment horizontal="left" vertical="center"/>
    </xf>
    <xf numFmtId="0" fontId="8" fillId="0" borderId="3" xfId="0"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0" xfId="0" applyFont="1" applyAlignment="1">
      <alignment horizontal="left" vertical="center"/>
    </xf>
    <xf numFmtId="166" fontId="5" fillId="0" borderId="0" xfId="0" applyNumberFormat="1" applyFont="1" applyAlignment="1">
      <alignment horizontal="left" vertical="center"/>
    </xf>
    <xf numFmtId="0" fontId="12"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top" wrapText="1"/>
    </xf>
    <xf numFmtId="0" fontId="22" fillId="0" borderId="6" xfId="17" applyFont="1" applyFill="1" applyBorder="1" applyAlignment="1">
      <alignment horizontal="center" vertical="center"/>
    </xf>
    <xf numFmtId="0" fontId="22" fillId="0" borderId="7" xfId="17" applyFont="1" applyFill="1" applyBorder="1" applyAlignment="1">
      <alignment horizontal="center" vertical="center"/>
    </xf>
    <xf numFmtId="0" fontId="22" fillId="0" borderId="8" xfId="17" applyFont="1" applyFill="1" applyBorder="1" applyAlignment="1">
      <alignment horizontal="center" vertical="center"/>
    </xf>
    <xf numFmtId="0" fontId="22" fillId="0" borderId="10" xfId="17" applyFont="1" applyFill="1" applyBorder="1" applyAlignment="1">
      <alignment horizontal="left" vertical="center"/>
    </xf>
    <xf numFmtId="0" fontId="22" fillId="0" borderId="11" xfId="17" applyFont="1" applyFill="1" applyBorder="1" applyAlignment="1">
      <alignment horizontal="left" vertical="center"/>
    </xf>
    <xf numFmtId="0" fontId="22" fillId="0" borderId="12" xfId="17" applyFont="1" applyFill="1" applyBorder="1" applyAlignment="1">
      <alignment horizontal="left" vertical="center"/>
    </xf>
    <xf numFmtId="0" fontId="22" fillId="0" borderId="13" xfId="17" applyFont="1" applyFill="1" applyBorder="1" applyAlignment="1">
      <alignment horizontal="center" vertical="center"/>
    </xf>
    <xf numFmtId="0" fontId="22" fillId="0" borderId="11" xfId="17" applyFont="1" applyFill="1" applyBorder="1" applyAlignment="1">
      <alignment horizontal="center" vertical="center"/>
    </xf>
    <xf numFmtId="0" fontId="22" fillId="0" borderId="14" xfId="17" applyFont="1" applyFill="1" applyBorder="1" applyAlignment="1">
      <alignment horizontal="center" vertical="center"/>
    </xf>
    <xf numFmtId="0" fontId="22" fillId="0" borderId="15" xfId="17" applyFont="1" applyFill="1" applyBorder="1" applyAlignment="1">
      <alignment horizontal="left" vertical="center"/>
    </xf>
    <xf numFmtId="0" fontId="22" fillId="0" borderId="1" xfId="17" applyFont="1" applyFill="1" applyBorder="1" applyAlignment="1">
      <alignment horizontal="left" vertical="center"/>
    </xf>
    <xf numFmtId="0" fontId="22" fillId="0" borderId="2" xfId="17" applyFont="1" applyFill="1" applyBorder="1" applyAlignment="1">
      <alignment horizontal="center" vertical="center"/>
    </xf>
    <xf numFmtId="0" fontId="20" fillId="0" borderId="1" xfId="17" applyFont="1" applyBorder="1" applyAlignment="1">
      <alignment horizontal="center"/>
    </xf>
    <xf numFmtId="0" fontId="20" fillId="0" borderId="16" xfId="17" applyFont="1" applyBorder="1" applyAlignment="1">
      <alignment horizontal="center"/>
    </xf>
    <xf numFmtId="0" fontId="19" fillId="3" borderId="27" xfId="17" applyFont="1" applyFill="1" applyBorder="1" applyAlignment="1">
      <alignment horizontal="right" vertical="center" wrapText="1"/>
    </xf>
    <xf numFmtId="0" fontId="19" fillId="3" borderId="9" xfId="17" applyFont="1" applyFill="1" applyBorder="1" applyAlignment="1">
      <alignment horizontal="right" vertical="center" wrapText="1"/>
    </xf>
    <xf numFmtId="0" fontId="19" fillId="3" borderId="28" xfId="17" applyFont="1" applyFill="1" applyBorder="1" applyAlignment="1">
      <alignment horizontal="right" vertical="center" wrapText="1"/>
    </xf>
    <xf numFmtId="0" fontId="20" fillId="3" borderId="27" xfId="17" applyFont="1" applyFill="1" applyBorder="1" applyAlignment="1">
      <alignment horizontal="right" vertical="center" wrapText="1"/>
    </xf>
    <xf numFmtId="0" fontId="20" fillId="3" borderId="9" xfId="17" applyFont="1" applyFill="1" applyBorder="1" applyAlignment="1">
      <alignment horizontal="right" vertical="center" wrapText="1"/>
    </xf>
    <xf numFmtId="0" fontId="20" fillId="3" borderId="32" xfId="17" applyFont="1" applyFill="1" applyBorder="1" applyAlignment="1">
      <alignment horizontal="right" vertical="center" wrapText="1"/>
    </xf>
    <xf numFmtId="0" fontId="22" fillId="0" borderId="20" xfId="17" applyFont="1" applyFill="1" applyBorder="1" applyAlignment="1">
      <alignment horizontal="left" vertical="center" wrapText="1"/>
    </xf>
    <xf numFmtId="0" fontId="22" fillId="0" borderId="5" xfId="17" applyFont="1" applyFill="1" applyBorder="1" applyAlignment="1">
      <alignment horizontal="left" vertical="center" wrapText="1"/>
    </xf>
    <xf numFmtId="0" fontId="22" fillId="0" borderId="21" xfId="17" applyFont="1" applyFill="1" applyBorder="1" applyAlignment="1">
      <alignment horizontal="left" vertical="center" wrapText="1"/>
    </xf>
    <xf numFmtId="0" fontId="22" fillId="0" borderId="5" xfId="17" applyFont="1" applyFill="1" applyBorder="1" applyAlignment="1">
      <alignment horizontal="center" vertical="center" wrapText="1"/>
    </xf>
    <xf numFmtId="0" fontId="22" fillId="2" borderId="27" xfId="17" applyFont="1" applyFill="1" applyBorder="1" applyAlignment="1">
      <alignment horizontal="center" vertical="center" wrapText="1"/>
    </xf>
    <xf numFmtId="0" fontId="22" fillId="2" borderId="9" xfId="17" applyFont="1" applyFill="1" applyBorder="1" applyAlignment="1">
      <alignment horizontal="center" vertical="center" wrapText="1"/>
    </xf>
    <xf numFmtId="0" fontId="22" fillId="2" borderId="28" xfId="17" applyFont="1" applyFill="1" applyBorder="1" applyAlignment="1">
      <alignment horizontal="center" vertical="center" wrapText="1"/>
    </xf>
    <xf numFmtId="0" fontId="17" fillId="0" borderId="27" xfId="17" applyFont="1" applyBorder="1" applyAlignment="1">
      <alignment horizontal="right" vertical="center" wrapText="1"/>
    </xf>
    <xf numFmtId="0" fontId="17" fillId="0" borderId="9" xfId="17" applyFont="1" applyBorder="1" applyAlignment="1">
      <alignment horizontal="right" vertical="center" wrapText="1"/>
    </xf>
    <xf numFmtId="0" fontId="17" fillId="0" borderId="32" xfId="17" applyFont="1" applyBorder="1" applyAlignment="1">
      <alignment horizontal="right" vertical="center" wrapText="1"/>
    </xf>
    <xf numFmtId="0" fontId="19" fillId="2" borderId="27" xfId="17" applyFont="1" applyFill="1" applyBorder="1" applyAlignment="1">
      <alignment horizontal="center" vertical="center" wrapText="1"/>
    </xf>
    <xf numFmtId="0" fontId="19" fillId="2" borderId="9" xfId="17" applyFont="1" applyFill="1" applyBorder="1" applyAlignment="1">
      <alignment horizontal="center" vertical="center" wrapText="1"/>
    </xf>
    <xf numFmtId="0" fontId="19" fillId="2" borderId="28" xfId="17" applyFont="1" applyFill="1" applyBorder="1" applyAlignment="1">
      <alignment horizontal="center" vertical="center" wrapText="1"/>
    </xf>
    <xf numFmtId="0" fontId="20" fillId="3" borderId="28" xfId="17" applyFont="1" applyFill="1" applyBorder="1" applyAlignment="1">
      <alignment horizontal="right" vertical="center" wrapText="1"/>
    </xf>
    <xf numFmtId="44" fontId="24" fillId="0" borderId="3" xfId="0" applyNumberFormat="1" applyFont="1" applyBorder="1" applyAlignment="1">
      <alignment horizontal="center" vertical="center"/>
    </xf>
    <xf numFmtId="0" fontId="8" fillId="4" borderId="3" xfId="0" applyFont="1" applyFill="1" applyBorder="1" applyAlignment="1">
      <alignment horizontal="right" vertical="center"/>
    </xf>
    <xf numFmtId="44" fontId="8" fillId="4" borderId="3" xfId="0" applyNumberFormat="1" applyFont="1" applyFill="1" applyBorder="1" applyAlignment="1">
      <alignment horizontal="center"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center" vertical="center"/>
    </xf>
    <xf numFmtId="10" fontId="13" fillId="6" borderId="1" xfId="1" applyNumberFormat="1" applyFont="1" applyFill="1" applyBorder="1" applyAlignment="1">
      <alignment horizontal="left" vertical="center"/>
    </xf>
    <xf numFmtId="10" fontId="13" fillId="6" borderId="4" xfId="1" applyNumberFormat="1" applyFont="1" applyFill="1" applyBorder="1" applyAlignment="1">
      <alignment horizontal="left" vertical="center"/>
    </xf>
    <xf numFmtId="0" fontId="11" fillId="6" borderId="3" xfId="0" applyFont="1" applyFill="1" applyBorder="1" applyAlignment="1">
      <alignment horizontal="left" vertical="center"/>
    </xf>
    <xf numFmtId="0" fontId="9" fillId="6" borderId="3" xfId="0" applyFont="1" applyFill="1" applyBorder="1" applyAlignment="1">
      <alignment horizontal="center"/>
    </xf>
    <xf numFmtId="0" fontId="11" fillId="6" borderId="2"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3" xfId="0" applyFont="1" applyFill="1" applyBorder="1" applyAlignment="1">
      <alignment horizontal="center" vertical="center" wrapText="1"/>
    </xf>
    <xf numFmtId="44" fontId="8" fillId="4" borderId="2" xfId="0" applyNumberFormat="1" applyFont="1" applyFill="1" applyBorder="1" applyAlignment="1">
      <alignment horizontal="center" vertical="center"/>
    </xf>
    <xf numFmtId="44" fontId="8" fillId="4" borderId="1" xfId="0" applyNumberFormat="1" applyFont="1" applyFill="1" applyBorder="1" applyAlignment="1">
      <alignment horizontal="center" vertical="center"/>
    </xf>
    <xf numFmtId="44" fontId="8" fillId="4" borderId="4" xfId="0" applyNumberFormat="1" applyFont="1" applyFill="1" applyBorder="1" applyAlignment="1">
      <alignment horizontal="center" vertical="center"/>
    </xf>
    <xf numFmtId="44" fontId="25" fillId="0" borderId="3" xfId="0" applyNumberFormat="1" applyFont="1" applyBorder="1" applyAlignment="1">
      <alignment horizontal="center" vertical="center"/>
    </xf>
    <xf numFmtId="44" fontId="25" fillId="0" borderId="2" xfId="0" applyNumberFormat="1" applyFont="1" applyBorder="1" applyAlignment="1">
      <alignment horizontal="center" vertical="center"/>
    </xf>
    <xf numFmtId="44" fontId="25" fillId="0" borderId="1" xfId="0" applyNumberFormat="1" applyFont="1" applyBorder="1" applyAlignment="1">
      <alignment horizontal="center" vertical="center"/>
    </xf>
    <xf numFmtId="44" fontId="25" fillId="0" borderId="4" xfId="0" applyNumberFormat="1" applyFont="1" applyBorder="1" applyAlignment="1">
      <alignment horizontal="center" vertical="center"/>
    </xf>
    <xf numFmtId="49" fontId="10" fillId="7" borderId="3" xfId="0" applyNumberFormat="1" applyFont="1" applyFill="1" applyBorder="1" applyAlignment="1">
      <alignment horizontal="center" vertical="center" wrapText="1"/>
    </xf>
    <xf numFmtId="49" fontId="11" fillId="7" borderId="3" xfId="0" applyNumberFormat="1" applyFont="1" applyFill="1" applyBorder="1" applyAlignment="1">
      <alignment horizontal="center" vertical="center" wrapText="1"/>
    </xf>
    <xf numFmtId="0" fontId="6" fillId="7" borderId="3" xfId="0" applyFont="1" applyFill="1" applyBorder="1" applyAlignment="1">
      <alignment horizontal="center" vertical="center" wrapText="1"/>
    </xf>
    <xf numFmtId="0" fontId="9" fillId="7"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9" fillId="7" borderId="34" xfId="0" applyFont="1" applyFill="1" applyBorder="1" applyAlignment="1">
      <alignment horizontal="left" vertical="center" wrapText="1"/>
    </xf>
    <xf numFmtId="0" fontId="6" fillId="7" borderId="30" xfId="0" applyFont="1" applyFill="1" applyBorder="1" applyAlignment="1">
      <alignment horizontal="left" vertical="center" wrapText="1"/>
    </xf>
    <xf numFmtId="0" fontId="8" fillId="6" borderId="30" xfId="0" applyFont="1" applyFill="1" applyBorder="1" applyAlignment="1">
      <alignment horizontal="center" vertical="center"/>
    </xf>
    <xf numFmtId="0" fontId="8" fillId="6" borderId="3" xfId="0" applyFont="1" applyFill="1" applyBorder="1" applyAlignment="1">
      <alignment horizontal="right" vertical="center"/>
    </xf>
    <xf numFmtId="0" fontId="8" fillId="6" borderId="2" xfId="0" applyFont="1" applyFill="1" applyBorder="1" applyAlignment="1">
      <alignment horizontal="right" vertical="center"/>
    </xf>
    <xf numFmtId="0" fontId="8" fillId="6" borderId="3" xfId="0" applyFont="1" applyFill="1" applyBorder="1" applyAlignment="1">
      <alignment horizontal="center" vertical="center" wrapText="1"/>
    </xf>
    <xf numFmtId="0" fontId="8" fillId="6" borderId="34" xfId="0" applyFont="1" applyFill="1" applyBorder="1" applyAlignment="1">
      <alignment horizontal="center" vertical="center"/>
    </xf>
    <xf numFmtId="0" fontId="8" fillId="7" borderId="3" xfId="0" applyFont="1" applyFill="1" applyBorder="1" applyAlignment="1">
      <alignment horizontal="center" vertical="center" wrapText="1"/>
    </xf>
    <xf numFmtId="44" fontId="7" fillId="0" borderId="3" xfId="0" applyNumberFormat="1" applyFont="1" applyBorder="1" applyAlignment="1">
      <alignment horizontal="center" vertical="center"/>
    </xf>
    <xf numFmtId="0" fontId="7" fillId="0" borderId="3" xfId="0" applyFont="1" applyBorder="1" applyAlignment="1">
      <alignment horizontal="right" vertical="center"/>
    </xf>
    <xf numFmtId="0" fontId="14" fillId="0" borderId="3" xfId="0" applyFont="1" applyBorder="1" applyAlignment="1">
      <alignment horizontal="center" vertical="center"/>
    </xf>
  </cellXfs>
  <cellStyles count="33">
    <cellStyle name="Moeda 2" xfId="13"/>
    <cellStyle name="Normal" xfId="0" builtinId="0"/>
    <cellStyle name="Normal 10" xfId="5"/>
    <cellStyle name="Normal 2" xfId="2"/>
    <cellStyle name="Normal 2 2" xfId="7"/>
    <cellStyle name="Normal 2 2 2" xfId="22"/>
    <cellStyle name="Normal 2 3" xfId="17"/>
    <cellStyle name="Normal 2 3 2" xfId="28"/>
    <cellStyle name="Normal 3" xfId="10"/>
    <cellStyle name="Normal 3 2" xfId="14"/>
    <cellStyle name="Normal 3 2 2" xfId="25"/>
    <cellStyle name="Porcentagem" xfId="1" builtinId="5"/>
    <cellStyle name="Porcentagem 2" xfId="3"/>
    <cellStyle name="Porcentagem 2 2" xfId="6"/>
    <cellStyle name="Porcentagem 2 3" xfId="8"/>
    <cellStyle name="Porcentagem 2 3 2" xfId="23"/>
    <cellStyle name="Porcentagem 2 4" xfId="15"/>
    <cellStyle name="Porcentagem 2 4 2" xfId="26"/>
    <cellStyle name="Porcentagem 3" xfId="12"/>
    <cellStyle name="Porcentagem 3 2" xfId="19"/>
    <cellStyle name="Porcentagem 3 2 2" xfId="30"/>
    <cellStyle name="Porcentagem 4" xfId="18"/>
    <cellStyle name="Porcentagem 4 2" xfId="29"/>
    <cellStyle name="Vírgula 2" xfId="4"/>
    <cellStyle name="Vírgula 2 2" xfId="9"/>
    <cellStyle name="Vírgula 2 2 2" xfId="24"/>
    <cellStyle name="Vírgula 2 3" xfId="21"/>
    <cellStyle name="Vírgula 2 3 2" xfId="32"/>
    <cellStyle name="Vírgula 3" xfId="11"/>
    <cellStyle name="Vírgula 3 2" xfId="16"/>
    <cellStyle name="Vírgula 3 2 2" xfId="27"/>
    <cellStyle name="Vírgula 4" xfId="20"/>
    <cellStyle name="Vírgula 4 2"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Cronograma!A1"/><Relationship Id="rId7" Type="http://schemas.openxmlformats.org/officeDocument/2006/relationships/image" Target="../media/image1.png"/><Relationship Id="rId2" Type="http://schemas.openxmlformats.org/officeDocument/2006/relationships/hyperlink" Target="#'Plan or&#231;ament&#225;ria - proposta'!A1"/><Relationship Id="rId1" Type="http://schemas.openxmlformats.org/officeDocument/2006/relationships/hyperlink" Target="#'Dados da Empresa'!A1"/><Relationship Id="rId6" Type="http://schemas.openxmlformats.org/officeDocument/2006/relationships/hyperlink" Target="#'Planilha de descontos'!A1"/><Relationship Id="rId5" Type="http://schemas.openxmlformats.org/officeDocument/2006/relationships/hyperlink" Target="#'C&#243;digos Unificados'!A1"/><Relationship Id="rId4" Type="http://schemas.openxmlformats.org/officeDocument/2006/relationships/hyperlink" Target="#'C&#243;digos Unific'!A1"/></Relationships>
</file>

<file path=xl/drawings/_rels/drawing2.xml.rels><?xml version="1.0" encoding="UTF-8" standalone="yes"?>
<Relationships xmlns="http://schemas.openxmlformats.org/package/2006/relationships"><Relationship Id="rId3" Type="http://schemas.openxmlformats.org/officeDocument/2006/relationships/hyperlink" Target="#Cronograma!A1"/><Relationship Id="rId2" Type="http://schemas.openxmlformats.org/officeDocument/2006/relationships/hyperlink" Target="#'Plan or&#231;ament&#225;ria - proposta'!A1"/><Relationship Id="rId1" Type="http://schemas.openxmlformats.org/officeDocument/2006/relationships/hyperlink" Target="#'Dados da Empresa'!A1"/><Relationship Id="rId6" Type="http://schemas.openxmlformats.org/officeDocument/2006/relationships/hyperlink" Target="#In&#237;cio!A1"/><Relationship Id="rId5" Type="http://schemas.openxmlformats.org/officeDocument/2006/relationships/hyperlink" Target="#'Planilha de descontos'!A1"/><Relationship Id="rId4" Type="http://schemas.openxmlformats.org/officeDocument/2006/relationships/hyperlink" Target="#'C&#243;digos Unificados'!A1"/></Relationships>
</file>

<file path=xl/drawings/_rels/drawing3.xml.rels><?xml version="1.0" encoding="UTF-8" standalone="yes"?>
<Relationships xmlns="http://schemas.openxmlformats.org/package/2006/relationships"><Relationship Id="rId3" Type="http://schemas.openxmlformats.org/officeDocument/2006/relationships/hyperlink" Target="#Cronograma!A1"/><Relationship Id="rId2" Type="http://schemas.openxmlformats.org/officeDocument/2006/relationships/hyperlink" Target="#'Plan or&#231;ament&#225;ria - proposta'!A1"/><Relationship Id="rId1" Type="http://schemas.openxmlformats.org/officeDocument/2006/relationships/hyperlink" Target="#'Dados da Empresa'!A1"/><Relationship Id="rId6" Type="http://schemas.openxmlformats.org/officeDocument/2006/relationships/hyperlink" Target="#In&#237;cio!A1"/><Relationship Id="rId5" Type="http://schemas.openxmlformats.org/officeDocument/2006/relationships/hyperlink" Target="#'Planilha de descontos'!A1"/><Relationship Id="rId4" Type="http://schemas.openxmlformats.org/officeDocument/2006/relationships/hyperlink" Target="#'C&#243;digos Unificados'!A1"/></Relationships>
</file>

<file path=xl/drawings/_rels/drawing4.xml.rels><?xml version="1.0" encoding="UTF-8" standalone="yes"?>
<Relationships xmlns="http://schemas.openxmlformats.org/package/2006/relationships"><Relationship Id="rId3" Type="http://schemas.openxmlformats.org/officeDocument/2006/relationships/hyperlink" Target="#Cronograma!A1"/><Relationship Id="rId2" Type="http://schemas.openxmlformats.org/officeDocument/2006/relationships/hyperlink" Target="#'Plan or&#231;ament&#225;ria - proposta'!A1"/><Relationship Id="rId1" Type="http://schemas.openxmlformats.org/officeDocument/2006/relationships/hyperlink" Target="#'Dados da Empresa'!A1"/><Relationship Id="rId6" Type="http://schemas.openxmlformats.org/officeDocument/2006/relationships/hyperlink" Target="#In&#237;cio!A1"/><Relationship Id="rId5" Type="http://schemas.openxmlformats.org/officeDocument/2006/relationships/hyperlink" Target="#'Planilha de descontos'!A1"/><Relationship Id="rId4" Type="http://schemas.openxmlformats.org/officeDocument/2006/relationships/hyperlink" Target="#'C&#243;digos Unificados'!A1"/></Relationships>
</file>

<file path=xl/drawings/_rels/drawing5.xml.rels><?xml version="1.0" encoding="UTF-8" standalone="yes"?>
<Relationships xmlns="http://schemas.openxmlformats.org/package/2006/relationships"><Relationship Id="rId3" Type="http://schemas.openxmlformats.org/officeDocument/2006/relationships/hyperlink" Target="#Cronograma!A1"/><Relationship Id="rId2" Type="http://schemas.openxmlformats.org/officeDocument/2006/relationships/hyperlink" Target="#'Plan or&#231;ament&#225;ria - proposta'!A1"/><Relationship Id="rId1" Type="http://schemas.openxmlformats.org/officeDocument/2006/relationships/hyperlink" Target="#'Dados da Empresa'!A1"/><Relationship Id="rId6" Type="http://schemas.openxmlformats.org/officeDocument/2006/relationships/hyperlink" Target="#In&#237;cio!A1"/><Relationship Id="rId5" Type="http://schemas.openxmlformats.org/officeDocument/2006/relationships/hyperlink" Target="#'Planilha de descontos'!A1"/><Relationship Id="rId4" Type="http://schemas.openxmlformats.org/officeDocument/2006/relationships/hyperlink" Target="#'C&#243;digos Unificados'!A1"/></Relationships>
</file>

<file path=xl/drawings/_rels/drawing6.xml.rels><?xml version="1.0" encoding="UTF-8" standalone="yes"?>
<Relationships xmlns="http://schemas.openxmlformats.org/package/2006/relationships"><Relationship Id="rId3" Type="http://schemas.openxmlformats.org/officeDocument/2006/relationships/hyperlink" Target="#Cronograma!A1"/><Relationship Id="rId2" Type="http://schemas.openxmlformats.org/officeDocument/2006/relationships/hyperlink" Target="#'Plan or&#231;ament&#225;ria - proposta'!A1"/><Relationship Id="rId1" Type="http://schemas.openxmlformats.org/officeDocument/2006/relationships/hyperlink" Target="#'Dados da Empresa'!A1"/><Relationship Id="rId6" Type="http://schemas.openxmlformats.org/officeDocument/2006/relationships/hyperlink" Target="#In&#237;cio!A1"/><Relationship Id="rId5" Type="http://schemas.openxmlformats.org/officeDocument/2006/relationships/hyperlink" Target="#'Planilha de descontos'!A1"/><Relationship Id="rId4" Type="http://schemas.openxmlformats.org/officeDocument/2006/relationships/hyperlink" Target="#'C&#243;digos Unificados'!A1"/></Relationships>
</file>

<file path=xl/drawings/drawing1.xml><?xml version="1.0" encoding="utf-8"?>
<xdr:wsDr xmlns:xdr="http://schemas.openxmlformats.org/drawingml/2006/spreadsheetDrawing" xmlns:a="http://schemas.openxmlformats.org/drawingml/2006/main">
  <xdr:twoCellAnchor>
    <xdr:from>
      <xdr:col>5</xdr:col>
      <xdr:colOff>142878</xdr:colOff>
      <xdr:row>0</xdr:row>
      <xdr:rowOff>152400</xdr:rowOff>
    </xdr:from>
    <xdr:to>
      <xdr:col>7</xdr:col>
      <xdr:colOff>323852</xdr:colOff>
      <xdr:row>4</xdr:row>
      <xdr:rowOff>85725</xdr:rowOff>
    </xdr:to>
    <xdr:grpSp>
      <xdr:nvGrpSpPr>
        <xdr:cNvPr id="4" name="Grupo 3"/>
        <xdr:cNvGrpSpPr/>
      </xdr:nvGrpSpPr>
      <xdr:grpSpPr>
        <a:xfrm>
          <a:off x="3190878" y="152400"/>
          <a:ext cx="1400174" cy="695325"/>
          <a:chOff x="1228725" y="381000"/>
          <a:chExt cx="1809750" cy="762000"/>
        </a:xfrm>
      </xdr:grpSpPr>
      <xdr:sp macro="" textlink="">
        <xdr:nvSpPr>
          <xdr:cNvPr id="2" name="Retângulo de cantos arredondados 1"/>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3" name="CaixaDeTexto 2">
            <a:hlinkClick xmlns:r="http://schemas.openxmlformats.org/officeDocument/2006/relationships" r:id="rId1"/>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Dados</a:t>
            </a:r>
            <a:r>
              <a:rPr lang="pt-BR" sz="1200" b="1" i="0" baseline="0">
                <a:ln>
                  <a:noFill/>
                </a:ln>
                <a:solidFill>
                  <a:schemeClr val="tx1"/>
                </a:solidFill>
                <a:latin typeface="Times New Roman" pitchFamily="18" charset="0"/>
                <a:cs typeface="Times New Roman" pitchFamily="18" charset="0"/>
              </a:rPr>
              <a:t> da Empresa</a:t>
            </a:r>
            <a:endParaRPr lang="pt-BR" sz="1200" b="1" i="0">
              <a:ln>
                <a:noFill/>
              </a:ln>
              <a:solidFill>
                <a:schemeClr val="tx1"/>
              </a:solidFill>
              <a:latin typeface="Times New Roman" pitchFamily="18" charset="0"/>
              <a:cs typeface="Times New Roman" pitchFamily="18" charset="0"/>
            </a:endParaRPr>
          </a:p>
        </xdr:txBody>
      </xdr:sp>
    </xdr:grpSp>
    <xdr:clientData/>
  </xdr:twoCellAnchor>
  <xdr:twoCellAnchor>
    <xdr:from>
      <xdr:col>8</xdr:col>
      <xdr:colOff>133351</xdr:colOff>
      <xdr:row>0</xdr:row>
      <xdr:rowOff>152400</xdr:rowOff>
    </xdr:from>
    <xdr:to>
      <xdr:col>10</xdr:col>
      <xdr:colOff>314325</xdr:colOff>
      <xdr:row>4</xdr:row>
      <xdr:rowOff>85725</xdr:rowOff>
    </xdr:to>
    <xdr:grpSp>
      <xdr:nvGrpSpPr>
        <xdr:cNvPr id="14" name="Grupo 13">
          <a:hlinkClick xmlns:r="http://schemas.openxmlformats.org/officeDocument/2006/relationships" r:id="rId2"/>
        </xdr:cNvPr>
        <xdr:cNvGrpSpPr/>
      </xdr:nvGrpSpPr>
      <xdr:grpSpPr>
        <a:xfrm>
          <a:off x="5010151" y="152400"/>
          <a:ext cx="1400174" cy="695325"/>
          <a:chOff x="1228725" y="381000"/>
          <a:chExt cx="1809750" cy="762000"/>
        </a:xfrm>
      </xdr:grpSpPr>
      <xdr:sp macro="" textlink="">
        <xdr:nvSpPr>
          <xdr:cNvPr id="15" name="Retângulo de cantos arredondados 14"/>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6" name="CaixaDeTexto 15"/>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Planilha Orçamentária</a:t>
            </a:r>
          </a:p>
        </xdr:txBody>
      </xdr:sp>
    </xdr:grpSp>
    <xdr:clientData/>
  </xdr:twoCellAnchor>
  <xdr:twoCellAnchor>
    <xdr:from>
      <xdr:col>11</xdr:col>
      <xdr:colOff>133351</xdr:colOff>
      <xdr:row>0</xdr:row>
      <xdr:rowOff>152400</xdr:rowOff>
    </xdr:from>
    <xdr:to>
      <xdr:col>13</xdr:col>
      <xdr:colOff>314325</xdr:colOff>
      <xdr:row>4</xdr:row>
      <xdr:rowOff>85725</xdr:rowOff>
    </xdr:to>
    <xdr:grpSp>
      <xdr:nvGrpSpPr>
        <xdr:cNvPr id="17" name="Grupo 16"/>
        <xdr:cNvGrpSpPr/>
      </xdr:nvGrpSpPr>
      <xdr:grpSpPr>
        <a:xfrm>
          <a:off x="6838951" y="152400"/>
          <a:ext cx="1400174" cy="695325"/>
          <a:chOff x="1228725" y="381000"/>
          <a:chExt cx="1809750" cy="762000"/>
        </a:xfrm>
      </xdr:grpSpPr>
      <xdr:sp macro="" textlink="">
        <xdr:nvSpPr>
          <xdr:cNvPr id="18" name="Retângulo de cantos arredondados 17"/>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9" name="CaixaDeTexto 18">
            <a:hlinkClick xmlns:r="http://schemas.openxmlformats.org/officeDocument/2006/relationships" r:id="rId3"/>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solidFill>
                  <a:schemeClr val="dk1"/>
                </a:solidFill>
                <a:effectLst/>
                <a:latin typeface="Times New Roman" pitchFamily="18" charset="0"/>
                <a:ea typeface="+mn-ea"/>
                <a:cs typeface="Times New Roman" pitchFamily="18" charset="0"/>
              </a:rPr>
              <a:t>Cronograma</a:t>
            </a:r>
            <a:endParaRPr lang="pt-BR" sz="1200" b="1" i="0">
              <a:ln>
                <a:noFill/>
              </a:ln>
              <a:solidFill>
                <a:schemeClr val="tx1"/>
              </a:solidFill>
              <a:latin typeface="Times New Roman" pitchFamily="18" charset="0"/>
              <a:ea typeface="+mn-ea"/>
              <a:cs typeface="Times New Roman" pitchFamily="18" charset="0"/>
            </a:endParaRPr>
          </a:p>
        </xdr:txBody>
      </xdr:sp>
    </xdr:grpSp>
    <xdr:clientData/>
  </xdr:twoCellAnchor>
  <xdr:twoCellAnchor>
    <xdr:from>
      <xdr:col>14</xdr:col>
      <xdr:colOff>133351</xdr:colOff>
      <xdr:row>0</xdr:row>
      <xdr:rowOff>152400</xdr:rowOff>
    </xdr:from>
    <xdr:to>
      <xdr:col>16</xdr:col>
      <xdr:colOff>314325</xdr:colOff>
      <xdr:row>4</xdr:row>
      <xdr:rowOff>85725</xdr:rowOff>
    </xdr:to>
    <xdr:grpSp>
      <xdr:nvGrpSpPr>
        <xdr:cNvPr id="20" name="Grupo 19">
          <a:hlinkClick xmlns:r="http://schemas.openxmlformats.org/officeDocument/2006/relationships" r:id="rId4"/>
        </xdr:cNvPr>
        <xdr:cNvGrpSpPr/>
      </xdr:nvGrpSpPr>
      <xdr:grpSpPr>
        <a:xfrm>
          <a:off x="8667751" y="152400"/>
          <a:ext cx="1400174" cy="695325"/>
          <a:chOff x="1228725" y="381000"/>
          <a:chExt cx="1809750" cy="762000"/>
        </a:xfrm>
      </xdr:grpSpPr>
      <xdr:sp macro="" textlink="">
        <xdr:nvSpPr>
          <xdr:cNvPr id="21" name="Retângulo de cantos arredondados 20"/>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22" name="CaixaDeTexto 21">
            <a:hlinkClick xmlns:r="http://schemas.openxmlformats.org/officeDocument/2006/relationships" r:id="rId5"/>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Códigos Unificados</a:t>
            </a:r>
          </a:p>
        </xdr:txBody>
      </xdr:sp>
    </xdr:grpSp>
    <xdr:clientData/>
  </xdr:twoCellAnchor>
  <xdr:twoCellAnchor>
    <xdr:from>
      <xdr:col>17</xdr:col>
      <xdr:colOff>133350</xdr:colOff>
      <xdr:row>0</xdr:row>
      <xdr:rowOff>152400</xdr:rowOff>
    </xdr:from>
    <xdr:to>
      <xdr:col>19</xdr:col>
      <xdr:colOff>314324</xdr:colOff>
      <xdr:row>4</xdr:row>
      <xdr:rowOff>85725</xdr:rowOff>
    </xdr:to>
    <xdr:grpSp>
      <xdr:nvGrpSpPr>
        <xdr:cNvPr id="23" name="Grupo 22"/>
        <xdr:cNvGrpSpPr/>
      </xdr:nvGrpSpPr>
      <xdr:grpSpPr>
        <a:xfrm>
          <a:off x="10496550" y="152400"/>
          <a:ext cx="1400174" cy="695325"/>
          <a:chOff x="1228725" y="381000"/>
          <a:chExt cx="1809750" cy="762000"/>
        </a:xfrm>
      </xdr:grpSpPr>
      <xdr:sp macro="" textlink="">
        <xdr:nvSpPr>
          <xdr:cNvPr id="24" name="Retângulo de cantos arredondados 23"/>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25" name="CaixaDeTexto 24">
            <a:hlinkClick xmlns:r="http://schemas.openxmlformats.org/officeDocument/2006/relationships" r:id="rId6"/>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Planilha de Descontos</a:t>
            </a:r>
          </a:p>
        </xdr:txBody>
      </xdr:sp>
    </xdr:grpSp>
    <xdr:clientData/>
  </xdr:twoCellAnchor>
  <xdr:twoCellAnchor>
    <xdr:from>
      <xdr:col>0</xdr:col>
      <xdr:colOff>295275</xdr:colOff>
      <xdr:row>7</xdr:row>
      <xdr:rowOff>28576</xdr:rowOff>
    </xdr:from>
    <xdr:to>
      <xdr:col>4</xdr:col>
      <xdr:colOff>209550</xdr:colOff>
      <xdr:row>20</xdr:row>
      <xdr:rowOff>53654</xdr:rowOff>
    </xdr:to>
    <xdr:pic>
      <xdr:nvPicPr>
        <xdr:cNvPr id="26" name="Imagem 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5275" y="1362076"/>
          <a:ext cx="2352675" cy="2501578"/>
        </a:xfrm>
        <a:prstGeom prst="rect">
          <a:avLst/>
        </a:prstGeom>
        <a:noFill/>
        <a:ln w="9525">
          <a:noFill/>
          <a:miter lim="800000"/>
          <a:headEnd/>
          <a:tailEnd/>
        </a:ln>
        <a:effectLst>
          <a:outerShdw blurRad="50800" dist="38100" dir="13500000" algn="br" rotWithShape="0">
            <a:prstClr val="black">
              <a:alpha val="40000"/>
            </a:prstClr>
          </a:outerShdw>
          <a:reflection blurRad="6350" stA="52000" endA="300" endPos="35000" dir="5400000" sy="-100000" algn="bl" rotWithShape="0"/>
        </a:effectLst>
        <a:scene3d>
          <a:camera prst="perspectiveHeroicExtremeRightFacing"/>
          <a:lightRig rig="threePt" dir="t"/>
        </a:scene3d>
        <a:sp3d>
          <a:bevelT w="165100" prst="coolSlant"/>
        </a:sp3d>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190499</xdr:colOff>
      <xdr:row>5</xdr:row>
      <xdr:rowOff>85724</xdr:rowOff>
    </xdr:from>
    <xdr:to>
      <xdr:col>20</xdr:col>
      <xdr:colOff>400050</xdr:colOff>
      <xdr:row>26</xdr:row>
      <xdr:rowOff>123825</xdr:rowOff>
    </xdr:to>
    <xdr:sp macro="" textlink="">
      <xdr:nvSpPr>
        <xdr:cNvPr id="28" name="CaixaDeTexto 27"/>
        <xdr:cNvSpPr txBox="1"/>
      </xdr:nvSpPr>
      <xdr:spPr>
        <a:xfrm>
          <a:off x="2628899" y="1038224"/>
          <a:ext cx="9963151" cy="403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600" b="1" u="sng">
              <a:ln>
                <a:noFill/>
              </a:ln>
              <a:solidFill>
                <a:srgbClr val="C00000"/>
              </a:solidFill>
              <a:effectLst/>
              <a:latin typeface="Times New Roman" pitchFamily="18" charset="0"/>
              <a:ea typeface="+mn-ea"/>
              <a:cs typeface="Times New Roman" pitchFamily="18" charset="0"/>
            </a:rPr>
            <a:t>Atenção!</a:t>
          </a:r>
        </a:p>
        <a:p>
          <a:pPr algn="ctr"/>
          <a:endParaRPr lang="pt-BR" sz="1500">
            <a:ln>
              <a:noFill/>
            </a:ln>
            <a:solidFill>
              <a:srgbClr val="C00000"/>
            </a:solidFill>
            <a:effectLst/>
            <a:latin typeface="Times New Roman" pitchFamily="18" charset="0"/>
            <a:cs typeface="Times New Roman" pitchFamily="18" charset="0"/>
          </a:endParaRPr>
        </a:p>
        <a:p>
          <a:pPr algn="ctr"/>
          <a:r>
            <a:rPr lang="pt-BR" sz="1400" b="1">
              <a:ln>
                <a:noFill/>
              </a:ln>
              <a:solidFill>
                <a:schemeClr val="dk1"/>
              </a:solidFill>
              <a:effectLst/>
              <a:latin typeface="Times New Roman" pitchFamily="18" charset="0"/>
              <a:ea typeface="+mn-ea"/>
              <a:cs typeface="Times New Roman" pitchFamily="18" charset="0"/>
            </a:rPr>
            <a:t>Preencher somente as células indicadas em cada aba</a:t>
          </a:r>
          <a:r>
            <a:rPr lang="pt-BR" sz="1400" b="1" baseline="0">
              <a:ln>
                <a:noFill/>
              </a:ln>
              <a:solidFill>
                <a:schemeClr val="dk1"/>
              </a:solidFill>
              <a:effectLst/>
              <a:latin typeface="Times New Roman" pitchFamily="18" charset="0"/>
              <a:ea typeface="+mn-ea"/>
              <a:cs typeface="Times New Roman" pitchFamily="18" charset="0"/>
            </a:rPr>
            <a:t>.</a:t>
          </a:r>
          <a:r>
            <a:rPr lang="pt-BR" sz="1400" b="0" baseline="0">
              <a:ln>
                <a:noFill/>
              </a:ln>
              <a:solidFill>
                <a:schemeClr val="dk1"/>
              </a:solidFill>
              <a:effectLst/>
              <a:latin typeface="Times New Roman" pitchFamily="18" charset="0"/>
              <a:ea typeface="+mn-ea"/>
              <a:cs typeface="Times New Roman" pitchFamily="18" charset="0"/>
            </a:rPr>
            <a:t> </a:t>
          </a:r>
          <a:r>
            <a:rPr lang="pt-BR" sz="1400" b="1" baseline="0">
              <a:ln>
                <a:noFill/>
              </a:ln>
              <a:solidFill>
                <a:schemeClr val="dk1"/>
              </a:solidFill>
              <a:effectLst/>
              <a:latin typeface="Times New Roman" pitchFamily="18" charset="0"/>
              <a:ea typeface="+mn-ea"/>
              <a:cs typeface="Times New Roman" pitchFamily="18" charset="0"/>
            </a:rPr>
            <a:t>Não alterar nenhuma outra célula, pois estão com fórmulas e padronizadas. </a:t>
          </a:r>
        </a:p>
        <a:p>
          <a:pPr algn="ctr"/>
          <a:endParaRPr lang="pt-BR" sz="1000">
            <a:ln>
              <a:noFill/>
            </a:ln>
            <a:effectLst/>
            <a:latin typeface="Times New Roman" pitchFamily="18" charset="0"/>
            <a:cs typeface="Times New Roman" pitchFamily="18" charset="0"/>
          </a:endParaRPr>
        </a:p>
        <a:p>
          <a:pPr algn="ctr"/>
          <a:r>
            <a:rPr lang="pt-BR" sz="1400" b="1" baseline="0">
              <a:ln>
                <a:noFill/>
              </a:ln>
              <a:solidFill>
                <a:schemeClr val="dk1"/>
              </a:solidFill>
              <a:effectLst/>
              <a:latin typeface="Times New Roman" pitchFamily="18" charset="0"/>
              <a:ea typeface="+mn-ea"/>
              <a:cs typeface="Times New Roman" pitchFamily="18" charset="0"/>
            </a:rPr>
            <a:t>Não modificar as fórmulas e nem a formatação das células.</a:t>
          </a:r>
        </a:p>
        <a:p>
          <a:pPr algn="ctr"/>
          <a:endParaRPr lang="pt-BR" sz="1000">
            <a:ln>
              <a:noFill/>
            </a:ln>
            <a:effectLst/>
            <a:latin typeface="Times New Roman" pitchFamily="18" charset="0"/>
            <a:cs typeface="Times New Roman" pitchFamily="18" charset="0"/>
          </a:endParaRPr>
        </a:p>
        <a:p>
          <a:pPr algn="ctr"/>
          <a:r>
            <a:rPr lang="pt-BR" sz="1400" b="1" i="0" baseline="0">
              <a:ln>
                <a:noFill/>
              </a:ln>
              <a:solidFill>
                <a:schemeClr val="dk1"/>
              </a:solidFill>
              <a:effectLst/>
              <a:latin typeface="Times New Roman" pitchFamily="18" charset="0"/>
              <a:ea typeface="+mn-ea"/>
              <a:cs typeface="Times New Roman" pitchFamily="18" charset="0"/>
            </a:rPr>
            <a:t>Caso haja repetição de código na planilha (conforme código da Planilha de Preços utilizada) em etapas diversas, o valor para o item deverá ser o mesmo, caso haja valores divergentes a administração considerará o menor valor.</a:t>
          </a:r>
        </a:p>
        <a:p>
          <a:pPr algn="ctr"/>
          <a:endParaRPr lang="pt-BR" sz="1000">
            <a:ln>
              <a:noFill/>
            </a:ln>
            <a:effectLst/>
            <a:latin typeface="Times New Roman" pitchFamily="18" charset="0"/>
            <a:cs typeface="Times New Roman" pitchFamily="18" charset="0"/>
          </a:endParaRPr>
        </a:p>
        <a:p>
          <a:pPr algn="ctr"/>
          <a:r>
            <a:rPr lang="pt-BR" sz="1400" b="1" i="0" baseline="0">
              <a:ln>
                <a:noFill/>
              </a:ln>
              <a:solidFill>
                <a:schemeClr val="dk1"/>
              </a:solidFill>
              <a:effectLst/>
              <a:latin typeface="Times New Roman" pitchFamily="18" charset="0"/>
              <a:ea typeface="+mn-ea"/>
              <a:cs typeface="Times New Roman" pitchFamily="18" charset="0"/>
            </a:rPr>
            <a:t>A planilha deverá ser gravada em Pendrive, CD ou qualquer outra mídia digital e apresentada junto ao envelope de proposta comercial</a:t>
          </a:r>
          <a:r>
            <a:rPr lang="pt-BR" sz="1600" b="1" i="0" baseline="0">
              <a:ln>
                <a:noFill/>
              </a:ln>
              <a:solidFill>
                <a:schemeClr val="dk1"/>
              </a:solidFill>
              <a:effectLst/>
              <a:latin typeface="Times New Roman" pitchFamily="18" charset="0"/>
              <a:ea typeface="+mn-ea"/>
              <a:cs typeface="Times New Roman" pitchFamily="18" charset="0"/>
            </a:rPr>
            <a:t>.</a:t>
          </a:r>
        </a:p>
        <a:p>
          <a:pPr algn="ctr"/>
          <a:endParaRPr lang="pt-BR" sz="1000" b="1" i="0" baseline="0">
            <a:ln>
              <a:noFill/>
            </a:ln>
            <a:solidFill>
              <a:schemeClr val="dk1"/>
            </a:solidFill>
            <a:effectLst/>
            <a:latin typeface="Times New Roman" pitchFamily="18" charset="0"/>
            <a:ea typeface="+mn-ea"/>
            <a:cs typeface="Times New Roman" pitchFamily="18" charset="0"/>
          </a:endParaRPr>
        </a:p>
        <a:p>
          <a:pPr algn="ctr"/>
          <a:r>
            <a:rPr lang="pt-BR" sz="1400" b="1">
              <a:ln>
                <a:noFill/>
              </a:ln>
              <a:effectLst/>
              <a:latin typeface="Times New Roman" pitchFamily="18" charset="0"/>
              <a:cs typeface="Times New Roman" pitchFamily="18" charset="0"/>
            </a:rPr>
            <a:t>As abas</a:t>
          </a:r>
          <a:r>
            <a:rPr lang="pt-BR" sz="1400" b="1" baseline="0">
              <a:ln>
                <a:noFill/>
              </a:ln>
              <a:effectLst/>
              <a:latin typeface="Times New Roman" pitchFamily="18" charset="0"/>
              <a:cs typeface="Times New Roman" pitchFamily="18" charset="0"/>
            </a:rPr>
            <a:t> "Dados da Empresa, Planilha Orçamentária, Cronograma e Códigos Unificados" deverão ser impressas, pois deverão compor o envelope de proposta comercial.</a:t>
          </a:r>
        </a:p>
        <a:p>
          <a:pPr algn="ctr"/>
          <a:endParaRPr lang="pt-BR" sz="1000" b="1" baseline="0">
            <a:ln>
              <a:noFill/>
            </a:ln>
            <a:effectLst/>
            <a:latin typeface="Times New Roman" pitchFamily="18" charset="0"/>
            <a:cs typeface="Times New Roman" pitchFamily="18" charset="0"/>
          </a:endParaRPr>
        </a:p>
        <a:p>
          <a:pPr algn="ctr"/>
          <a:r>
            <a:rPr lang="pt-BR" sz="1400" b="1" baseline="0">
              <a:ln>
                <a:noFill/>
              </a:ln>
              <a:effectLst/>
              <a:latin typeface="Times New Roman" pitchFamily="18" charset="0"/>
              <a:cs typeface="Times New Roman" pitchFamily="18" charset="0"/>
            </a:rPr>
            <a:t>Colocar no timbre da empresa as abas citadas acima que deverão ser impressas.</a:t>
          </a:r>
        </a:p>
        <a:p>
          <a:pPr algn="ctr"/>
          <a:endParaRPr lang="pt-BR" sz="1000" b="1" baseline="0">
            <a:ln>
              <a:noFill/>
            </a:ln>
            <a:effectLst/>
            <a:latin typeface="Times New Roman" pitchFamily="18" charset="0"/>
            <a:cs typeface="Times New Roman" pitchFamily="18" charset="0"/>
          </a:endParaRPr>
        </a:p>
        <a:p>
          <a:pPr algn="ctr"/>
          <a:r>
            <a:rPr lang="pt-BR" sz="1400" b="1">
              <a:ln>
                <a:noFill/>
              </a:ln>
              <a:effectLst/>
              <a:latin typeface="Times New Roman" pitchFamily="18" charset="0"/>
              <a:cs typeface="Times New Roman" pitchFamily="18" charset="0"/>
            </a:rPr>
            <a:t>Após o devido preenchimento correto da aba "</a:t>
          </a:r>
          <a:r>
            <a:rPr lang="pt-BR" sz="1400" b="1" baseline="0">
              <a:solidFill>
                <a:schemeClr val="dk1"/>
              </a:solidFill>
              <a:effectLst/>
              <a:latin typeface="Times New Roman" pitchFamily="18" charset="0"/>
              <a:ea typeface="+mn-ea"/>
              <a:cs typeface="Times New Roman" pitchFamily="18" charset="0"/>
            </a:rPr>
            <a:t>Planilha Orçamentária" as demais abas serão preenchidas automaticamente.</a:t>
          </a:r>
          <a:endParaRPr lang="pt-BR" sz="1400" b="1">
            <a:ln>
              <a:noFill/>
            </a:ln>
            <a:effectLst/>
            <a:latin typeface="Times New Roman" pitchFamily="18" charset="0"/>
            <a:cs typeface="Times New Roman" pitchFamily="18" charset="0"/>
          </a:endParaRPr>
        </a:p>
        <a:p>
          <a:endParaRPr lang="pt-BR" sz="1100">
            <a:ln>
              <a:noFill/>
            </a:ln>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9525</xdr:rowOff>
    </xdr:from>
    <xdr:to>
      <xdr:col>13</xdr:col>
      <xdr:colOff>600075</xdr:colOff>
      <xdr:row>11</xdr:row>
      <xdr:rowOff>0</xdr:rowOff>
    </xdr:to>
    <xdr:sp macro="" textlink="">
      <xdr:nvSpPr>
        <xdr:cNvPr id="2" name="CaixaDeTexto 1"/>
        <xdr:cNvSpPr txBox="1"/>
      </xdr:nvSpPr>
      <xdr:spPr>
        <a:xfrm>
          <a:off x="609600" y="1419225"/>
          <a:ext cx="7705725"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1">
              <a:solidFill>
                <a:srgbClr val="C00000"/>
              </a:solidFill>
              <a:latin typeface="Times New Roman" pitchFamily="18" charset="0"/>
              <a:cs typeface="Times New Roman" pitchFamily="18" charset="0"/>
            </a:rPr>
            <a:t>Atenção!</a:t>
          </a:r>
        </a:p>
        <a:p>
          <a:pPr algn="ctr"/>
          <a:endParaRPr lang="pt-BR" sz="700" b="1">
            <a:solidFill>
              <a:srgbClr val="C00000"/>
            </a:solidFill>
            <a:latin typeface="Times New Roman" pitchFamily="18" charset="0"/>
            <a:cs typeface="Times New Roman" pitchFamily="18" charset="0"/>
          </a:endParaRPr>
        </a:p>
        <a:p>
          <a:pPr algn="ctr"/>
          <a:r>
            <a:rPr lang="pt-BR" sz="1400" b="1">
              <a:solidFill>
                <a:sysClr val="windowText" lastClr="000000"/>
              </a:solidFill>
              <a:latin typeface="Times New Roman" pitchFamily="18" charset="0"/>
              <a:cs typeface="Times New Roman" pitchFamily="18" charset="0"/>
            </a:rPr>
            <a:t>Colocar no timbre da empresa.</a:t>
          </a:r>
        </a:p>
      </xdr:txBody>
    </xdr:sp>
    <xdr:clientData/>
  </xdr:twoCellAnchor>
  <xdr:twoCellAnchor>
    <xdr:from>
      <xdr:col>1</xdr:col>
      <xdr:colOff>95253</xdr:colOff>
      <xdr:row>0</xdr:row>
      <xdr:rowOff>171450</xdr:rowOff>
    </xdr:from>
    <xdr:to>
      <xdr:col>3</xdr:col>
      <xdr:colOff>514352</xdr:colOff>
      <xdr:row>4</xdr:row>
      <xdr:rowOff>104775</xdr:rowOff>
    </xdr:to>
    <xdr:grpSp>
      <xdr:nvGrpSpPr>
        <xdr:cNvPr id="3" name="Grupo 2"/>
        <xdr:cNvGrpSpPr/>
      </xdr:nvGrpSpPr>
      <xdr:grpSpPr>
        <a:xfrm>
          <a:off x="704853" y="171450"/>
          <a:ext cx="1428749" cy="695325"/>
          <a:chOff x="1228725" y="381000"/>
          <a:chExt cx="1809750" cy="762000"/>
        </a:xfrm>
      </xdr:grpSpPr>
      <xdr:sp macro="" textlink="">
        <xdr:nvSpPr>
          <xdr:cNvPr id="4" name="Retângulo de cantos arredondados 3">
            <a:hlinkClick xmlns:r="http://schemas.openxmlformats.org/officeDocument/2006/relationships" r:id="rId1"/>
          </xdr:cNvPr>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5" name="CaixaDeTexto 4">
            <a:hlinkClick xmlns:r="http://schemas.openxmlformats.org/officeDocument/2006/relationships" r:id="rId1"/>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Dados</a:t>
            </a:r>
            <a:r>
              <a:rPr lang="pt-BR" sz="1200" b="1" i="0" baseline="0">
                <a:ln>
                  <a:noFill/>
                </a:ln>
                <a:solidFill>
                  <a:schemeClr val="tx1"/>
                </a:solidFill>
                <a:latin typeface="Times New Roman" pitchFamily="18" charset="0"/>
                <a:cs typeface="Times New Roman" pitchFamily="18" charset="0"/>
              </a:rPr>
              <a:t> da Empresa</a:t>
            </a:r>
            <a:endParaRPr lang="pt-BR" sz="1200" b="1" i="0">
              <a:ln>
                <a:noFill/>
              </a:ln>
              <a:solidFill>
                <a:schemeClr val="tx1"/>
              </a:solidFill>
              <a:latin typeface="Times New Roman" pitchFamily="18" charset="0"/>
              <a:cs typeface="Times New Roman" pitchFamily="18" charset="0"/>
            </a:endParaRPr>
          </a:p>
        </xdr:txBody>
      </xdr:sp>
    </xdr:grpSp>
    <xdr:clientData/>
  </xdr:twoCellAnchor>
  <xdr:twoCellAnchor>
    <xdr:from>
      <xdr:col>4</xdr:col>
      <xdr:colOff>323851</xdr:colOff>
      <xdr:row>0</xdr:row>
      <xdr:rowOff>171450</xdr:rowOff>
    </xdr:from>
    <xdr:to>
      <xdr:col>6</xdr:col>
      <xdr:colOff>504825</xdr:colOff>
      <xdr:row>4</xdr:row>
      <xdr:rowOff>104775</xdr:rowOff>
    </xdr:to>
    <xdr:grpSp>
      <xdr:nvGrpSpPr>
        <xdr:cNvPr id="6" name="Grupo 5"/>
        <xdr:cNvGrpSpPr/>
      </xdr:nvGrpSpPr>
      <xdr:grpSpPr>
        <a:xfrm>
          <a:off x="2552701" y="171450"/>
          <a:ext cx="1400174" cy="695325"/>
          <a:chOff x="1228725" y="381000"/>
          <a:chExt cx="1809750" cy="762000"/>
        </a:xfrm>
      </xdr:grpSpPr>
      <xdr:sp macro="" textlink="">
        <xdr:nvSpPr>
          <xdr:cNvPr id="7" name="Retângulo de cantos arredondados 6"/>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8" name="CaixaDeTexto 7">
            <a:hlinkClick xmlns:r="http://schemas.openxmlformats.org/officeDocument/2006/relationships" r:id="rId2"/>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Planilha Orçamentária</a:t>
            </a:r>
          </a:p>
        </xdr:txBody>
      </xdr:sp>
    </xdr:grpSp>
    <xdr:clientData/>
  </xdr:twoCellAnchor>
  <xdr:twoCellAnchor>
    <xdr:from>
      <xdr:col>7</xdr:col>
      <xdr:colOff>323851</xdr:colOff>
      <xdr:row>0</xdr:row>
      <xdr:rowOff>171450</xdr:rowOff>
    </xdr:from>
    <xdr:to>
      <xdr:col>9</xdr:col>
      <xdr:colOff>504825</xdr:colOff>
      <xdr:row>4</xdr:row>
      <xdr:rowOff>104775</xdr:rowOff>
    </xdr:to>
    <xdr:grpSp>
      <xdr:nvGrpSpPr>
        <xdr:cNvPr id="9" name="Grupo 8"/>
        <xdr:cNvGrpSpPr/>
      </xdr:nvGrpSpPr>
      <xdr:grpSpPr>
        <a:xfrm>
          <a:off x="4381501" y="171450"/>
          <a:ext cx="1400174" cy="695325"/>
          <a:chOff x="1228725" y="381000"/>
          <a:chExt cx="1809750" cy="762000"/>
        </a:xfrm>
      </xdr:grpSpPr>
      <xdr:sp macro="" textlink="">
        <xdr:nvSpPr>
          <xdr:cNvPr id="10" name="Retângulo de cantos arredondados 9"/>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1" name="CaixaDeTexto 10">
            <a:hlinkClick xmlns:r="http://schemas.openxmlformats.org/officeDocument/2006/relationships" r:id="rId3"/>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solidFill>
                  <a:schemeClr val="dk1"/>
                </a:solidFill>
                <a:effectLst/>
                <a:latin typeface="Times New Roman" pitchFamily="18" charset="0"/>
                <a:ea typeface="+mn-ea"/>
                <a:cs typeface="Times New Roman" pitchFamily="18" charset="0"/>
              </a:rPr>
              <a:t>Cronograma</a:t>
            </a:r>
            <a:endParaRPr lang="pt-BR" sz="1200" b="1" i="0">
              <a:ln>
                <a:noFill/>
              </a:ln>
              <a:solidFill>
                <a:schemeClr val="tx1"/>
              </a:solidFill>
              <a:latin typeface="Times New Roman" pitchFamily="18" charset="0"/>
              <a:ea typeface="+mn-ea"/>
              <a:cs typeface="Times New Roman" pitchFamily="18" charset="0"/>
            </a:endParaRPr>
          </a:p>
        </xdr:txBody>
      </xdr:sp>
    </xdr:grpSp>
    <xdr:clientData/>
  </xdr:twoCellAnchor>
  <xdr:twoCellAnchor>
    <xdr:from>
      <xdr:col>10</xdr:col>
      <xdr:colOff>323851</xdr:colOff>
      <xdr:row>0</xdr:row>
      <xdr:rowOff>171450</xdr:rowOff>
    </xdr:from>
    <xdr:to>
      <xdr:col>12</xdr:col>
      <xdr:colOff>504825</xdr:colOff>
      <xdr:row>4</xdr:row>
      <xdr:rowOff>104775</xdr:rowOff>
    </xdr:to>
    <xdr:grpSp>
      <xdr:nvGrpSpPr>
        <xdr:cNvPr id="12" name="Grupo 11"/>
        <xdr:cNvGrpSpPr/>
      </xdr:nvGrpSpPr>
      <xdr:grpSpPr>
        <a:xfrm>
          <a:off x="6210301" y="171450"/>
          <a:ext cx="1400174" cy="695325"/>
          <a:chOff x="1228725" y="381000"/>
          <a:chExt cx="1809750" cy="762000"/>
        </a:xfrm>
      </xdr:grpSpPr>
      <xdr:sp macro="" textlink="">
        <xdr:nvSpPr>
          <xdr:cNvPr id="13" name="Retângulo de cantos arredondados 12"/>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4" name="CaixaDeTexto 13">
            <a:hlinkClick xmlns:r="http://schemas.openxmlformats.org/officeDocument/2006/relationships" r:id="rId4"/>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Códigos Unificados</a:t>
            </a:r>
          </a:p>
        </xdr:txBody>
      </xdr:sp>
    </xdr:grpSp>
    <xdr:clientData/>
  </xdr:twoCellAnchor>
  <xdr:twoCellAnchor>
    <xdr:from>
      <xdr:col>13</xdr:col>
      <xdr:colOff>323850</xdr:colOff>
      <xdr:row>0</xdr:row>
      <xdr:rowOff>171450</xdr:rowOff>
    </xdr:from>
    <xdr:to>
      <xdr:col>15</xdr:col>
      <xdr:colOff>504824</xdr:colOff>
      <xdr:row>4</xdr:row>
      <xdr:rowOff>104775</xdr:rowOff>
    </xdr:to>
    <xdr:grpSp>
      <xdr:nvGrpSpPr>
        <xdr:cNvPr id="15" name="Grupo 14"/>
        <xdr:cNvGrpSpPr/>
      </xdr:nvGrpSpPr>
      <xdr:grpSpPr>
        <a:xfrm>
          <a:off x="8039100" y="171450"/>
          <a:ext cx="1400174" cy="695325"/>
          <a:chOff x="1228725" y="381000"/>
          <a:chExt cx="1809750" cy="762000"/>
        </a:xfrm>
      </xdr:grpSpPr>
      <xdr:sp macro="" textlink="">
        <xdr:nvSpPr>
          <xdr:cNvPr id="16" name="Retângulo de cantos arredondados 15"/>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17" name="CaixaDeTexto 16">
            <a:hlinkClick xmlns:r="http://schemas.openxmlformats.org/officeDocument/2006/relationships" r:id="rId5"/>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Planilha de Descontos</a:t>
            </a:r>
          </a:p>
        </xdr:txBody>
      </xdr:sp>
    </xdr:grpSp>
    <xdr:clientData/>
  </xdr:twoCellAnchor>
  <xdr:twoCellAnchor>
    <xdr:from>
      <xdr:col>16</xdr:col>
      <xdr:colOff>295274</xdr:colOff>
      <xdr:row>0</xdr:row>
      <xdr:rowOff>171451</xdr:rowOff>
    </xdr:from>
    <xdr:to>
      <xdr:col>17</xdr:col>
      <xdr:colOff>485775</xdr:colOff>
      <xdr:row>4</xdr:row>
      <xdr:rowOff>133351</xdr:rowOff>
    </xdr:to>
    <xdr:grpSp>
      <xdr:nvGrpSpPr>
        <xdr:cNvPr id="21" name="Grupo 20"/>
        <xdr:cNvGrpSpPr/>
      </xdr:nvGrpSpPr>
      <xdr:grpSpPr>
        <a:xfrm>
          <a:off x="9839324" y="171451"/>
          <a:ext cx="800101" cy="723900"/>
          <a:chOff x="9810750" y="152400"/>
          <a:chExt cx="819150" cy="714375"/>
        </a:xfrm>
      </xdr:grpSpPr>
      <xdr:sp macro="" textlink="">
        <xdr:nvSpPr>
          <xdr:cNvPr id="19" name="Elipse 18"/>
          <xdr:cNvSpPr/>
        </xdr:nvSpPr>
        <xdr:spPr>
          <a:xfrm>
            <a:off x="9810750" y="152400"/>
            <a:ext cx="819150" cy="714375"/>
          </a:xfrm>
          <a:prstGeom prst="ellipse">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20" name="CaixaDeTexto 19">
            <a:hlinkClick xmlns:r="http://schemas.openxmlformats.org/officeDocument/2006/relationships" r:id="rId6"/>
          </xdr:cNvPr>
          <xdr:cNvSpPr txBox="1"/>
        </xdr:nvSpPr>
        <xdr:spPr>
          <a:xfrm>
            <a:off x="9953625" y="285749"/>
            <a:ext cx="54292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latin typeface="Times New Roman" pitchFamily="18" charset="0"/>
                <a:cs typeface="Times New Roman" pitchFamily="18" charset="0"/>
              </a:rPr>
              <a:t>Início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6</xdr:row>
      <xdr:rowOff>0</xdr:rowOff>
    </xdr:from>
    <xdr:to>
      <xdr:col>8</xdr:col>
      <xdr:colOff>1295399</xdr:colOff>
      <xdr:row>16</xdr:row>
      <xdr:rowOff>1</xdr:rowOff>
    </xdr:to>
    <xdr:sp macro="" textlink="">
      <xdr:nvSpPr>
        <xdr:cNvPr id="2" name="CaixaDeTexto 1">
          <a:extLst>
            <a:ext uri="{FF2B5EF4-FFF2-40B4-BE49-F238E27FC236}">
              <a16:creationId xmlns="" xmlns:a16="http://schemas.microsoft.com/office/drawing/2014/main" id="{20B2A80D-0D2C-4E39-926B-C60A818475D8}"/>
            </a:ext>
          </a:extLst>
        </xdr:cNvPr>
        <xdr:cNvSpPr txBox="1"/>
      </xdr:nvSpPr>
      <xdr:spPr>
        <a:xfrm>
          <a:off x="628649" y="1143000"/>
          <a:ext cx="11210925" cy="1905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800" b="1" u="sng">
              <a:solidFill>
                <a:srgbClr val="C00000"/>
              </a:solidFill>
              <a:latin typeface="Times New Roman" pitchFamily="18" charset="0"/>
              <a:cs typeface="Times New Roman" pitchFamily="18" charset="0"/>
            </a:rPr>
            <a:t>Atenção!</a:t>
          </a:r>
        </a:p>
        <a:p>
          <a:pPr algn="ctr"/>
          <a:endParaRPr lang="pt-BR" sz="700" b="1" u="none">
            <a:latin typeface="Times New Roman" pitchFamily="18" charset="0"/>
            <a:cs typeface="Times New Roman" pitchFamily="18" charset="0"/>
          </a:endParaRPr>
        </a:p>
        <a:p>
          <a:pPr algn="ctr"/>
          <a:r>
            <a:rPr lang="pt-BR" sz="1400" b="1" u="none">
              <a:latin typeface="Times New Roman" pitchFamily="18" charset="0"/>
              <a:cs typeface="Times New Roman" pitchFamily="18" charset="0"/>
            </a:rPr>
            <a:t>Colocar no timbre da empresa.</a:t>
          </a:r>
        </a:p>
        <a:p>
          <a:pPr algn="ctr"/>
          <a:endParaRPr lang="pt-BR" sz="700" b="1" u="none">
            <a:latin typeface="Times New Roman" pitchFamily="18" charset="0"/>
            <a:cs typeface="Times New Roman" pitchFamily="18" charset="0"/>
          </a:endParaRPr>
        </a:p>
        <a:p>
          <a:pPr algn="ctr"/>
          <a:r>
            <a:rPr lang="pt-BR" sz="1400" b="1" u="none">
              <a:latin typeface="Times New Roman" pitchFamily="18" charset="0"/>
              <a:cs typeface="Times New Roman" pitchFamily="18" charset="0"/>
            </a:rPr>
            <a:t>Preencher somente os campos para razão social, CNPJ, data, validade da proposta e os campos destacados</a:t>
          </a:r>
          <a:r>
            <a:rPr lang="pt-BR" sz="1400" b="1" u="none" baseline="0">
              <a:latin typeface="Times New Roman" pitchFamily="18" charset="0"/>
              <a:cs typeface="Times New Roman" pitchFamily="18" charset="0"/>
            </a:rPr>
            <a:t> em verde.</a:t>
          </a:r>
        </a:p>
        <a:p>
          <a:pPr algn="ctr"/>
          <a:endParaRPr lang="pt-BR" sz="700" b="1" u="none" baseline="0">
            <a:latin typeface="Times New Roman" pitchFamily="18" charset="0"/>
            <a:cs typeface="Times New Roman" pitchFamily="18" charset="0"/>
          </a:endParaRPr>
        </a:p>
        <a:p>
          <a:pPr algn="ctr"/>
          <a:r>
            <a:rPr lang="pt-BR" sz="1400" b="1" u="none" baseline="0">
              <a:latin typeface="Times New Roman" pitchFamily="18" charset="0"/>
              <a:cs typeface="Times New Roman" pitchFamily="18" charset="0"/>
            </a:rPr>
            <a:t>Não alterar nenhuma outra célula, pois estão com fórmulas e padronizadas. Não modificar as fórmulas e nem a formatação das células.</a:t>
          </a:r>
        </a:p>
        <a:p>
          <a:pPr algn="ctr"/>
          <a:endParaRPr lang="pt-BR" sz="700" b="1" u="none">
            <a:latin typeface="Times New Roman" pitchFamily="18" charset="0"/>
            <a:cs typeface="Times New Roman" pitchFamily="18" charset="0"/>
          </a:endParaRPr>
        </a:p>
        <a:p>
          <a:pPr algn="ctr"/>
          <a:r>
            <a:rPr lang="pt-BR" sz="1400" b="1" i="0" u="none" strike="noStrike" baseline="0" smtClean="0">
              <a:solidFill>
                <a:schemeClr val="dk1"/>
              </a:solidFill>
              <a:latin typeface="Times New Roman" pitchFamily="18" charset="0"/>
              <a:ea typeface="+mn-ea"/>
              <a:cs typeface="Times New Roman" pitchFamily="18" charset="0"/>
            </a:rPr>
            <a:t>Caso haja repetição de código na planilha (conforme código da Planilha de Preços utilizada) em etapas diversas, o valor para o item deverá ser o mesmo, caso haja valores divergentes a prefeitura considerará o menor valor.</a:t>
          </a:r>
        </a:p>
      </xdr:txBody>
    </xdr:sp>
    <xdr:clientData/>
  </xdr:twoCellAnchor>
  <xdr:twoCellAnchor>
    <xdr:from>
      <xdr:col>1</xdr:col>
      <xdr:colOff>85725</xdr:colOff>
      <xdr:row>0</xdr:row>
      <xdr:rowOff>152400</xdr:rowOff>
    </xdr:from>
    <xdr:to>
      <xdr:col>2</xdr:col>
      <xdr:colOff>904874</xdr:colOff>
      <xdr:row>4</xdr:row>
      <xdr:rowOff>85725</xdr:rowOff>
    </xdr:to>
    <xdr:grpSp>
      <xdr:nvGrpSpPr>
        <xdr:cNvPr id="30" name="Grupo 29"/>
        <xdr:cNvGrpSpPr/>
      </xdr:nvGrpSpPr>
      <xdr:grpSpPr>
        <a:xfrm>
          <a:off x="695325" y="152400"/>
          <a:ext cx="1428749" cy="695325"/>
          <a:chOff x="1228725" y="381000"/>
          <a:chExt cx="1809750" cy="762000"/>
        </a:xfrm>
      </xdr:grpSpPr>
      <xdr:sp macro="" textlink="">
        <xdr:nvSpPr>
          <xdr:cNvPr id="31" name="Retângulo de cantos arredondados 30">
            <a:hlinkClick xmlns:r="http://schemas.openxmlformats.org/officeDocument/2006/relationships" r:id="rId1"/>
          </xdr:cNvPr>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32" name="CaixaDeTexto 31">
            <a:hlinkClick xmlns:r="http://schemas.openxmlformats.org/officeDocument/2006/relationships" r:id="rId1"/>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Dados</a:t>
            </a:r>
            <a:r>
              <a:rPr lang="pt-BR" sz="1200" b="1" i="0" baseline="0">
                <a:ln>
                  <a:noFill/>
                </a:ln>
                <a:solidFill>
                  <a:schemeClr val="tx1"/>
                </a:solidFill>
                <a:latin typeface="Times New Roman" pitchFamily="18" charset="0"/>
                <a:cs typeface="Times New Roman" pitchFamily="18" charset="0"/>
              </a:rPr>
              <a:t> da Empresa</a:t>
            </a:r>
            <a:endParaRPr lang="pt-BR" sz="1200" b="1" i="0">
              <a:ln>
                <a:noFill/>
              </a:ln>
              <a:solidFill>
                <a:schemeClr val="tx1"/>
              </a:solidFill>
              <a:latin typeface="Times New Roman" pitchFamily="18" charset="0"/>
              <a:cs typeface="Times New Roman" pitchFamily="18" charset="0"/>
            </a:endParaRPr>
          </a:p>
        </xdr:txBody>
      </xdr:sp>
    </xdr:grpSp>
    <xdr:clientData/>
  </xdr:twoCellAnchor>
  <xdr:twoCellAnchor>
    <xdr:from>
      <xdr:col>3</xdr:col>
      <xdr:colOff>142873</xdr:colOff>
      <xdr:row>0</xdr:row>
      <xdr:rowOff>152400</xdr:rowOff>
    </xdr:from>
    <xdr:to>
      <xdr:col>3</xdr:col>
      <xdr:colOff>1543047</xdr:colOff>
      <xdr:row>4</xdr:row>
      <xdr:rowOff>85725</xdr:rowOff>
    </xdr:to>
    <xdr:grpSp>
      <xdr:nvGrpSpPr>
        <xdr:cNvPr id="33" name="Grupo 32"/>
        <xdr:cNvGrpSpPr/>
      </xdr:nvGrpSpPr>
      <xdr:grpSpPr>
        <a:xfrm>
          <a:off x="2543173" y="152400"/>
          <a:ext cx="1400174" cy="695325"/>
          <a:chOff x="1228725" y="381000"/>
          <a:chExt cx="1809750" cy="762000"/>
        </a:xfrm>
      </xdr:grpSpPr>
      <xdr:sp macro="" textlink="">
        <xdr:nvSpPr>
          <xdr:cNvPr id="34" name="Retângulo de cantos arredondados 33"/>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35" name="CaixaDeTexto 34">
            <a:hlinkClick xmlns:r="http://schemas.openxmlformats.org/officeDocument/2006/relationships" r:id="rId2"/>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Planilha Orçamentária</a:t>
            </a:r>
          </a:p>
        </xdr:txBody>
      </xdr:sp>
    </xdr:grpSp>
    <xdr:clientData/>
  </xdr:twoCellAnchor>
  <xdr:twoCellAnchor>
    <xdr:from>
      <xdr:col>3</xdr:col>
      <xdr:colOff>1971673</xdr:colOff>
      <xdr:row>0</xdr:row>
      <xdr:rowOff>152400</xdr:rowOff>
    </xdr:from>
    <xdr:to>
      <xdr:col>3</xdr:col>
      <xdr:colOff>3371847</xdr:colOff>
      <xdr:row>4</xdr:row>
      <xdr:rowOff>85725</xdr:rowOff>
    </xdr:to>
    <xdr:grpSp>
      <xdr:nvGrpSpPr>
        <xdr:cNvPr id="36" name="Grupo 35"/>
        <xdr:cNvGrpSpPr/>
      </xdr:nvGrpSpPr>
      <xdr:grpSpPr>
        <a:xfrm>
          <a:off x="4371973" y="152400"/>
          <a:ext cx="1400174" cy="695325"/>
          <a:chOff x="1228725" y="381000"/>
          <a:chExt cx="1809750" cy="762000"/>
        </a:xfrm>
      </xdr:grpSpPr>
      <xdr:sp macro="" textlink="">
        <xdr:nvSpPr>
          <xdr:cNvPr id="37" name="Retângulo de cantos arredondados 36"/>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38" name="CaixaDeTexto 37">
            <a:hlinkClick xmlns:r="http://schemas.openxmlformats.org/officeDocument/2006/relationships" r:id="rId3"/>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solidFill>
                  <a:schemeClr val="dk1"/>
                </a:solidFill>
                <a:effectLst/>
                <a:latin typeface="Times New Roman" pitchFamily="18" charset="0"/>
                <a:ea typeface="+mn-ea"/>
                <a:cs typeface="Times New Roman" pitchFamily="18" charset="0"/>
              </a:rPr>
              <a:t>Cronograma</a:t>
            </a:r>
            <a:endParaRPr lang="pt-BR" sz="1200" b="1" i="0">
              <a:ln>
                <a:noFill/>
              </a:ln>
              <a:solidFill>
                <a:schemeClr val="tx1"/>
              </a:solidFill>
              <a:latin typeface="Times New Roman" pitchFamily="18" charset="0"/>
              <a:ea typeface="+mn-ea"/>
              <a:cs typeface="Times New Roman" pitchFamily="18" charset="0"/>
            </a:endParaRPr>
          </a:p>
        </xdr:txBody>
      </xdr:sp>
    </xdr:grpSp>
    <xdr:clientData/>
  </xdr:twoCellAnchor>
  <xdr:twoCellAnchor>
    <xdr:from>
      <xdr:col>3</xdr:col>
      <xdr:colOff>3800473</xdr:colOff>
      <xdr:row>0</xdr:row>
      <xdr:rowOff>152400</xdr:rowOff>
    </xdr:from>
    <xdr:to>
      <xdr:col>5</xdr:col>
      <xdr:colOff>666747</xdr:colOff>
      <xdr:row>4</xdr:row>
      <xdr:rowOff>85725</xdr:rowOff>
    </xdr:to>
    <xdr:grpSp>
      <xdr:nvGrpSpPr>
        <xdr:cNvPr id="39" name="Grupo 38"/>
        <xdr:cNvGrpSpPr/>
      </xdr:nvGrpSpPr>
      <xdr:grpSpPr>
        <a:xfrm>
          <a:off x="6200773" y="152400"/>
          <a:ext cx="1400174" cy="695325"/>
          <a:chOff x="1228725" y="381000"/>
          <a:chExt cx="1809750" cy="762000"/>
        </a:xfrm>
      </xdr:grpSpPr>
      <xdr:sp macro="" textlink="">
        <xdr:nvSpPr>
          <xdr:cNvPr id="40" name="Retângulo de cantos arredondados 39"/>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1" name="CaixaDeTexto 40">
            <a:hlinkClick xmlns:r="http://schemas.openxmlformats.org/officeDocument/2006/relationships" r:id="rId4"/>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Códigos Unificados</a:t>
            </a:r>
          </a:p>
        </xdr:txBody>
      </xdr:sp>
    </xdr:grpSp>
    <xdr:clientData/>
  </xdr:twoCellAnchor>
  <xdr:twoCellAnchor>
    <xdr:from>
      <xdr:col>6</xdr:col>
      <xdr:colOff>114297</xdr:colOff>
      <xdr:row>0</xdr:row>
      <xdr:rowOff>152400</xdr:rowOff>
    </xdr:from>
    <xdr:to>
      <xdr:col>7</xdr:col>
      <xdr:colOff>200021</xdr:colOff>
      <xdr:row>4</xdr:row>
      <xdr:rowOff>85725</xdr:rowOff>
    </xdr:to>
    <xdr:grpSp>
      <xdr:nvGrpSpPr>
        <xdr:cNvPr id="42" name="Grupo 41"/>
        <xdr:cNvGrpSpPr/>
      </xdr:nvGrpSpPr>
      <xdr:grpSpPr>
        <a:xfrm>
          <a:off x="8029572" y="152400"/>
          <a:ext cx="1400174" cy="695325"/>
          <a:chOff x="1228725" y="381000"/>
          <a:chExt cx="1809750" cy="762000"/>
        </a:xfrm>
      </xdr:grpSpPr>
      <xdr:sp macro="" textlink="">
        <xdr:nvSpPr>
          <xdr:cNvPr id="43" name="Retângulo de cantos arredondados 42"/>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4" name="CaixaDeTexto 43">
            <a:hlinkClick xmlns:r="http://schemas.openxmlformats.org/officeDocument/2006/relationships" r:id="rId5"/>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Planilha de Descontos</a:t>
            </a:r>
          </a:p>
        </xdr:txBody>
      </xdr:sp>
    </xdr:grpSp>
    <xdr:clientData/>
  </xdr:twoCellAnchor>
  <xdr:twoCellAnchor>
    <xdr:from>
      <xdr:col>7</xdr:col>
      <xdr:colOff>600071</xdr:colOff>
      <xdr:row>0</xdr:row>
      <xdr:rowOff>152401</xdr:rowOff>
    </xdr:from>
    <xdr:to>
      <xdr:col>8</xdr:col>
      <xdr:colOff>85722</xdr:colOff>
      <xdr:row>4</xdr:row>
      <xdr:rowOff>114301</xdr:rowOff>
    </xdr:to>
    <xdr:grpSp>
      <xdr:nvGrpSpPr>
        <xdr:cNvPr id="45" name="Grupo 44"/>
        <xdr:cNvGrpSpPr/>
      </xdr:nvGrpSpPr>
      <xdr:grpSpPr>
        <a:xfrm>
          <a:off x="9829796" y="152401"/>
          <a:ext cx="800101" cy="723900"/>
          <a:chOff x="9810750" y="152400"/>
          <a:chExt cx="819150" cy="714375"/>
        </a:xfrm>
      </xdr:grpSpPr>
      <xdr:sp macro="" textlink="">
        <xdr:nvSpPr>
          <xdr:cNvPr id="46" name="Elipse 45"/>
          <xdr:cNvSpPr/>
        </xdr:nvSpPr>
        <xdr:spPr>
          <a:xfrm>
            <a:off x="9810750" y="152400"/>
            <a:ext cx="819150" cy="714375"/>
          </a:xfrm>
          <a:prstGeom prst="ellipse">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7" name="CaixaDeTexto 46">
            <a:hlinkClick xmlns:r="http://schemas.openxmlformats.org/officeDocument/2006/relationships" r:id="rId6"/>
          </xdr:cNvPr>
          <xdr:cNvSpPr txBox="1"/>
        </xdr:nvSpPr>
        <xdr:spPr>
          <a:xfrm>
            <a:off x="9953625" y="285749"/>
            <a:ext cx="54292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latin typeface="Times New Roman" pitchFamily="18" charset="0"/>
                <a:cs typeface="Times New Roman" pitchFamily="18" charset="0"/>
              </a:rPr>
              <a:t>Início</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200024</xdr:colOff>
      <xdr:row>7</xdr:row>
      <xdr:rowOff>9525</xdr:rowOff>
    </xdr:from>
    <xdr:to>
      <xdr:col>9</xdr:col>
      <xdr:colOff>0</xdr:colOff>
      <xdr:row>13</xdr:row>
      <xdr:rowOff>0</xdr:rowOff>
    </xdr:to>
    <xdr:sp macro="" textlink="">
      <xdr:nvSpPr>
        <xdr:cNvPr id="2" name="CaixaDeTexto 1"/>
        <xdr:cNvSpPr txBox="1"/>
      </xdr:nvSpPr>
      <xdr:spPr>
        <a:xfrm>
          <a:off x="200024" y="1343025"/>
          <a:ext cx="12553951"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1">
              <a:solidFill>
                <a:srgbClr val="C00000"/>
              </a:solidFill>
              <a:latin typeface="Times New Roman" pitchFamily="18" charset="0"/>
              <a:cs typeface="Times New Roman" pitchFamily="18" charset="0"/>
            </a:rPr>
            <a:t>Atenção!</a:t>
          </a:r>
        </a:p>
        <a:p>
          <a:pPr algn="ctr"/>
          <a:endParaRPr lang="pt-BR" sz="700" b="1">
            <a:solidFill>
              <a:srgbClr val="C00000"/>
            </a:solidFill>
            <a:latin typeface="Times New Roman" pitchFamily="18" charset="0"/>
            <a:cs typeface="Times New Roman" pitchFamily="18" charset="0"/>
          </a:endParaRPr>
        </a:p>
        <a:p>
          <a:pPr algn="ctr"/>
          <a:r>
            <a:rPr lang="pt-BR" sz="1400" b="1">
              <a:solidFill>
                <a:sysClr val="windowText" lastClr="000000"/>
              </a:solidFill>
              <a:latin typeface="Times New Roman" pitchFamily="18" charset="0"/>
              <a:cs typeface="Times New Roman" pitchFamily="18" charset="0"/>
            </a:rPr>
            <a:t>Colocar no timbre da empresa.</a:t>
          </a:r>
        </a:p>
        <a:p>
          <a:pPr algn="ctr"/>
          <a:endParaRPr lang="pt-BR" sz="700" b="1">
            <a:solidFill>
              <a:sysClr val="windowText" lastClr="000000"/>
            </a:solidFill>
            <a:latin typeface="Times New Roman" pitchFamily="18" charset="0"/>
            <a:cs typeface="Times New Roman" pitchFamily="18" charset="0"/>
          </a:endParaRPr>
        </a:p>
        <a:p>
          <a:pPr algn="ctr"/>
          <a:r>
            <a:rPr lang="pt-BR" sz="1400" b="1">
              <a:solidFill>
                <a:sysClr val="windowText" lastClr="000000"/>
              </a:solidFill>
              <a:latin typeface="Times New Roman" pitchFamily="18" charset="0"/>
              <a:cs typeface="Times New Roman" pitchFamily="18" charset="0"/>
            </a:rPr>
            <a:t>Preenchimento automático.</a:t>
          </a:r>
        </a:p>
      </xdr:txBody>
    </xdr:sp>
    <xdr:clientData/>
  </xdr:twoCellAnchor>
  <xdr:twoCellAnchor>
    <xdr:from>
      <xdr:col>1</xdr:col>
      <xdr:colOff>85725</xdr:colOff>
      <xdr:row>0</xdr:row>
      <xdr:rowOff>152400</xdr:rowOff>
    </xdr:from>
    <xdr:to>
      <xdr:col>2</xdr:col>
      <xdr:colOff>904874</xdr:colOff>
      <xdr:row>4</xdr:row>
      <xdr:rowOff>85725</xdr:rowOff>
    </xdr:to>
    <xdr:grpSp>
      <xdr:nvGrpSpPr>
        <xdr:cNvPr id="39" name="Grupo 38"/>
        <xdr:cNvGrpSpPr/>
      </xdr:nvGrpSpPr>
      <xdr:grpSpPr>
        <a:xfrm>
          <a:off x="695325" y="152400"/>
          <a:ext cx="1428749" cy="695325"/>
          <a:chOff x="1228725" y="381000"/>
          <a:chExt cx="1809750" cy="762000"/>
        </a:xfrm>
      </xdr:grpSpPr>
      <xdr:sp macro="" textlink="">
        <xdr:nvSpPr>
          <xdr:cNvPr id="40" name="Retângulo de cantos arredondados 39">
            <a:hlinkClick xmlns:r="http://schemas.openxmlformats.org/officeDocument/2006/relationships" r:id="rId1"/>
          </xdr:cNvPr>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1" name="CaixaDeTexto 40">
            <a:hlinkClick xmlns:r="http://schemas.openxmlformats.org/officeDocument/2006/relationships" r:id="rId1"/>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Dados</a:t>
            </a:r>
            <a:r>
              <a:rPr lang="pt-BR" sz="1200" b="1" i="0" baseline="0">
                <a:ln>
                  <a:noFill/>
                </a:ln>
                <a:solidFill>
                  <a:schemeClr val="tx1"/>
                </a:solidFill>
                <a:latin typeface="Times New Roman" pitchFamily="18" charset="0"/>
                <a:cs typeface="Times New Roman" pitchFamily="18" charset="0"/>
              </a:rPr>
              <a:t> da Empresa</a:t>
            </a:r>
            <a:endParaRPr lang="pt-BR" sz="1200" b="1" i="0">
              <a:ln>
                <a:noFill/>
              </a:ln>
              <a:solidFill>
                <a:schemeClr val="tx1"/>
              </a:solidFill>
              <a:latin typeface="Times New Roman" pitchFamily="18" charset="0"/>
              <a:cs typeface="Times New Roman" pitchFamily="18" charset="0"/>
            </a:endParaRPr>
          </a:p>
        </xdr:txBody>
      </xdr:sp>
    </xdr:grpSp>
    <xdr:clientData/>
  </xdr:twoCellAnchor>
  <xdr:twoCellAnchor>
    <xdr:from>
      <xdr:col>2</xdr:col>
      <xdr:colOff>1323973</xdr:colOff>
      <xdr:row>0</xdr:row>
      <xdr:rowOff>152400</xdr:rowOff>
    </xdr:from>
    <xdr:to>
      <xdr:col>2</xdr:col>
      <xdr:colOff>2724147</xdr:colOff>
      <xdr:row>4</xdr:row>
      <xdr:rowOff>85725</xdr:rowOff>
    </xdr:to>
    <xdr:grpSp>
      <xdr:nvGrpSpPr>
        <xdr:cNvPr id="42" name="Grupo 41"/>
        <xdr:cNvGrpSpPr/>
      </xdr:nvGrpSpPr>
      <xdr:grpSpPr>
        <a:xfrm>
          <a:off x="2543173" y="152400"/>
          <a:ext cx="1400174" cy="695325"/>
          <a:chOff x="1228725" y="381000"/>
          <a:chExt cx="1809750" cy="762000"/>
        </a:xfrm>
      </xdr:grpSpPr>
      <xdr:sp macro="" textlink="">
        <xdr:nvSpPr>
          <xdr:cNvPr id="43" name="Retângulo de cantos arredondados 42"/>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4" name="CaixaDeTexto 43">
            <a:hlinkClick xmlns:r="http://schemas.openxmlformats.org/officeDocument/2006/relationships" r:id="rId2"/>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Planilha Orçamentária</a:t>
            </a:r>
          </a:p>
        </xdr:txBody>
      </xdr:sp>
    </xdr:grpSp>
    <xdr:clientData/>
  </xdr:twoCellAnchor>
  <xdr:twoCellAnchor>
    <xdr:from>
      <xdr:col>3</xdr:col>
      <xdr:colOff>104773</xdr:colOff>
      <xdr:row>0</xdr:row>
      <xdr:rowOff>152400</xdr:rowOff>
    </xdr:from>
    <xdr:to>
      <xdr:col>4</xdr:col>
      <xdr:colOff>723897</xdr:colOff>
      <xdr:row>4</xdr:row>
      <xdr:rowOff>85725</xdr:rowOff>
    </xdr:to>
    <xdr:grpSp>
      <xdr:nvGrpSpPr>
        <xdr:cNvPr id="45" name="Grupo 44"/>
        <xdr:cNvGrpSpPr/>
      </xdr:nvGrpSpPr>
      <xdr:grpSpPr>
        <a:xfrm>
          <a:off x="4371973" y="152400"/>
          <a:ext cx="1400174" cy="695325"/>
          <a:chOff x="1228725" y="381000"/>
          <a:chExt cx="1809750" cy="762000"/>
        </a:xfrm>
      </xdr:grpSpPr>
      <xdr:sp macro="" textlink="">
        <xdr:nvSpPr>
          <xdr:cNvPr id="46" name="Retângulo de cantos arredondados 45"/>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7" name="CaixaDeTexto 46">
            <a:hlinkClick xmlns:r="http://schemas.openxmlformats.org/officeDocument/2006/relationships" r:id="rId3"/>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solidFill>
                  <a:schemeClr val="dk1"/>
                </a:solidFill>
                <a:effectLst/>
                <a:latin typeface="Times New Roman" pitchFamily="18" charset="0"/>
                <a:ea typeface="+mn-ea"/>
                <a:cs typeface="Times New Roman" pitchFamily="18" charset="0"/>
              </a:rPr>
              <a:t>Cronograma</a:t>
            </a:r>
            <a:endParaRPr lang="pt-BR" sz="1200" b="1" i="0">
              <a:ln>
                <a:noFill/>
              </a:ln>
              <a:solidFill>
                <a:schemeClr val="tx1"/>
              </a:solidFill>
              <a:latin typeface="Times New Roman" pitchFamily="18" charset="0"/>
              <a:ea typeface="+mn-ea"/>
              <a:cs typeface="Times New Roman" pitchFamily="18" charset="0"/>
            </a:endParaRPr>
          </a:p>
        </xdr:txBody>
      </xdr:sp>
    </xdr:grpSp>
    <xdr:clientData/>
  </xdr:twoCellAnchor>
  <xdr:twoCellAnchor>
    <xdr:from>
      <xdr:col>5</xdr:col>
      <xdr:colOff>304798</xdr:colOff>
      <xdr:row>0</xdr:row>
      <xdr:rowOff>152400</xdr:rowOff>
    </xdr:from>
    <xdr:to>
      <xdr:col>6</xdr:col>
      <xdr:colOff>657222</xdr:colOff>
      <xdr:row>4</xdr:row>
      <xdr:rowOff>85725</xdr:rowOff>
    </xdr:to>
    <xdr:grpSp>
      <xdr:nvGrpSpPr>
        <xdr:cNvPr id="48" name="Grupo 47"/>
        <xdr:cNvGrpSpPr/>
      </xdr:nvGrpSpPr>
      <xdr:grpSpPr>
        <a:xfrm>
          <a:off x="6200773" y="152400"/>
          <a:ext cx="1400174" cy="695325"/>
          <a:chOff x="1228725" y="381000"/>
          <a:chExt cx="1809750" cy="762000"/>
        </a:xfrm>
      </xdr:grpSpPr>
      <xdr:sp macro="" textlink="">
        <xdr:nvSpPr>
          <xdr:cNvPr id="49" name="Retângulo de cantos arredondados 48"/>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50" name="CaixaDeTexto 49">
            <a:hlinkClick xmlns:r="http://schemas.openxmlformats.org/officeDocument/2006/relationships" r:id="rId4"/>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Códigos Unificados</a:t>
            </a:r>
          </a:p>
        </xdr:txBody>
      </xdr:sp>
    </xdr:grpSp>
    <xdr:clientData/>
  </xdr:twoCellAnchor>
  <xdr:twoCellAnchor>
    <xdr:from>
      <xdr:col>7</xdr:col>
      <xdr:colOff>38097</xdr:colOff>
      <xdr:row>0</xdr:row>
      <xdr:rowOff>152400</xdr:rowOff>
    </xdr:from>
    <xdr:to>
      <xdr:col>8</xdr:col>
      <xdr:colOff>523871</xdr:colOff>
      <xdr:row>4</xdr:row>
      <xdr:rowOff>85725</xdr:rowOff>
    </xdr:to>
    <xdr:grpSp>
      <xdr:nvGrpSpPr>
        <xdr:cNvPr id="51" name="Grupo 50"/>
        <xdr:cNvGrpSpPr/>
      </xdr:nvGrpSpPr>
      <xdr:grpSpPr>
        <a:xfrm>
          <a:off x="8029572" y="152400"/>
          <a:ext cx="1400174" cy="695325"/>
          <a:chOff x="1228725" y="381000"/>
          <a:chExt cx="1809750" cy="762000"/>
        </a:xfrm>
      </xdr:grpSpPr>
      <xdr:sp macro="" textlink="">
        <xdr:nvSpPr>
          <xdr:cNvPr id="52" name="Retângulo de cantos arredondados 51"/>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53" name="CaixaDeTexto 52">
            <a:hlinkClick xmlns:r="http://schemas.openxmlformats.org/officeDocument/2006/relationships" r:id="rId5"/>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Planilha de Descontos</a:t>
            </a:r>
          </a:p>
        </xdr:txBody>
      </xdr:sp>
    </xdr:grpSp>
    <xdr:clientData/>
  </xdr:twoCellAnchor>
  <xdr:twoCellAnchor>
    <xdr:from>
      <xdr:col>8</xdr:col>
      <xdr:colOff>923921</xdr:colOff>
      <xdr:row>0</xdr:row>
      <xdr:rowOff>152401</xdr:rowOff>
    </xdr:from>
    <xdr:to>
      <xdr:col>10</xdr:col>
      <xdr:colOff>152397</xdr:colOff>
      <xdr:row>4</xdr:row>
      <xdr:rowOff>114301</xdr:rowOff>
    </xdr:to>
    <xdr:grpSp>
      <xdr:nvGrpSpPr>
        <xdr:cNvPr id="54" name="Grupo 53"/>
        <xdr:cNvGrpSpPr/>
      </xdr:nvGrpSpPr>
      <xdr:grpSpPr>
        <a:xfrm>
          <a:off x="9829796" y="152401"/>
          <a:ext cx="800101" cy="723900"/>
          <a:chOff x="9810750" y="152400"/>
          <a:chExt cx="819150" cy="714375"/>
        </a:xfrm>
      </xdr:grpSpPr>
      <xdr:sp macro="" textlink="">
        <xdr:nvSpPr>
          <xdr:cNvPr id="55" name="Elipse 54"/>
          <xdr:cNvSpPr/>
        </xdr:nvSpPr>
        <xdr:spPr>
          <a:xfrm>
            <a:off x="9810750" y="152400"/>
            <a:ext cx="819150" cy="714375"/>
          </a:xfrm>
          <a:prstGeom prst="ellipse">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56" name="CaixaDeTexto 55">
            <a:hlinkClick xmlns:r="http://schemas.openxmlformats.org/officeDocument/2006/relationships" r:id="rId6"/>
          </xdr:cNvPr>
          <xdr:cNvSpPr txBox="1"/>
        </xdr:nvSpPr>
        <xdr:spPr>
          <a:xfrm>
            <a:off x="9953625" y="285749"/>
            <a:ext cx="54292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latin typeface="Times New Roman" pitchFamily="18" charset="0"/>
                <a:cs typeface="Times New Roman" pitchFamily="18" charset="0"/>
              </a:rPr>
              <a:t>Início</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6</xdr:row>
      <xdr:rowOff>9525</xdr:rowOff>
    </xdr:from>
    <xdr:to>
      <xdr:col>7</xdr:col>
      <xdr:colOff>1162050</xdr:colOff>
      <xdr:row>10</xdr:row>
      <xdr:rowOff>0</xdr:rowOff>
    </xdr:to>
    <xdr:sp macro="" textlink="">
      <xdr:nvSpPr>
        <xdr:cNvPr id="2" name="CaixaDeTexto 1"/>
        <xdr:cNvSpPr txBox="1"/>
      </xdr:nvSpPr>
      <xdr:spPr>
        <a:xfrm>
          <a:off x="742951" y="1152525"/>
          <a:ext cx="10067924"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1">
              <a:solidFill>
                <a:srgbClr val="C00000"/>
              </a:solidFill>
              <a:latin typeface="Times New Roman" pitchFamily="18" charset="0"/>
              <a:cs typeface="Times New Roman" pitchFamily="18" charset="0"/>
            </a:rPr>
            <a:t>Atenção!</a:t>
          </a:r>
        </a:p>
        <a:p>
          <a:pPr algn="ctr"/>
          <a:endParaRPr lang="pt-BR" sz="700" b="1">
            <a:solidFill>
              <a:srgbClr val="C00000"/>
            </a:solidFill>
            <a:latin typeface="Times New Roman" pitchFamily="18" charset="0"/>
            <a:cs typeface="Times New Roman" pitchFamily="18" charset="0"/>
          </a:endParaRPr>
        </a:p>
        <a:p>
          <a:pPr algn="ctr"/>
          <a:r>
            <a:rPr lang="pt-BR" sz="1400" b="1">
              <a:solidFill>
                <a:sysClr val="windowText" lastClr="000000"/>
              </a:solidFill>
              <a:latin typeface="Times New Roman" pitchFamily="18" charset="0"/>
              <a:cs typeface="Times New Roman" pitchFamily="18" charset="0"/>
            </a:rPr>
            <a:t>Colocar no timbre da empresa.</a:t>
          </a:r>
        </a:p>
        <a:p>
          <a:pPr algn="ctr"/>
          <a:endParaRPr lang="pt-BR" sz="700" b="1">
            <a:solidFill>
              <a:sysClr val="windowText" lastClr="000000"/>
            </a:solidFill>
            <a:latin typeface="Times New Roman" pitchFamily="18" charset="0"/>
            <a:cs typeface="Times New Roman" pitchFamily="18" charset="0"/>
          </a:endParaRPr>
        </a:p>
        <a:p>
          <a:pPr algn="ctr"/>
          <a:r>
            <a:rPr lang="pt-BR" sz="1400" b="1">
              <a:solidFill>
                <a:sysClr val="windowText" lastClr="000000"/>
              </a:solidFill>
              <a:latin typeface="Times New Roman" pitchFamily="18" charset="0"/>
              <a:cs typeface="Times New Roman" pitchFamily="18" charset="0"/>
            </a:rPr>
            <a:t>Preenchimento automático.</a:t>
          </a:r>
        </a:p>
      </xdr:txBody>
    </xdr:sp>
    <xdr:clientData/>
  </xdr:twoCellAnchor>
  <xdr:twoCellAnchor>
    <xdr:from>
      <xdr:col>1</xdr:col>
      <xdr:colOff>85725</xdr:colOff>
      <xdr:row>0</xdr:row>
      <xdr:rowOff>152400</xdr:rowOff>
    </xdr:from>
    <xdr:to>
      <xdr:col>3</xdr:col>
      <xdr:colOff>409574</xdr:colOff>
      <xdr:row>4</xdr:row>
      <xdr:rowOff>85725</xdr:rowOff>
    </xdr:to>
    <xdr:grpSp>
      <xdr:nvGrpSpPr>
        <xdr:cNvPr id="21" name="Grupo 20"/>
        <xdr:cNvGrpSpPr/>
      </xdr:nvGrpSpPr>
      <xdr:grpSpPr>
        <a:xfrm>
          <a:off x="809625" y="152400"/>
          <a:ext cx="1428749" cy="695325"/>
          <a:chOff x="1228725" y="381000"/>
          <a:chExt cx="1809750" cy="762000"/>
        </a:xfrm>
      </xdr:grpSpPr>
      <xdr:sp macro="" textlink="">
        <xdr:nvSpPr>
          <xdr:cNvPr id="22" name="Retângulo de cantos arredondados 21">
            <a:hlinkClick xmlns:r="http://schemas.openxmlformats.org/officeDocument/2006/relationships" r:id="rId1"/>
          </xdr:cNvPr>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23" name="CaixaDeTexto 22">
            <a:hlinkClick xmlns:r="http://schemas.openxmlformats.org/officeDocument/2006/relationships" r:id="rId1"/>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Dados</a:t>
            </a:r>
            <a:r>
              <a:rPr lang="pt-BR" sz="1200" b="1" i="0" baseline="0">
                <a:ln>
                  <a:noFill/>
                </a:ln>
                <a:solidFill>
                  <a:schemeClr val="tx1"/>
                </a:solidFill>
                <a:latin typeface="Times New Roman" pitchFamily="18" charset="0"/>
                <a:cs typeface="Times New Roman" pitchFamily="18" charset="0"/>
              </a:rPr>
              <a:t> da Empresa</a:t>
            </a:r>
            <a:endParaRPr lang="pt-BR" sz="1200" b="1" i="0">
              <a:ln>
                <a:noFill/>
              </a:ln>
              <a:solidFill>
                <a:schemeClr val="tx1"/>
              </a:solidFill>
              <a:latin typeface="Times New Roman" pitchFamily="18" charset="0"/>
              <a:cs typeface="Times New Roman" pitchFamily="18" charset="0"/>
            </a:endParaRPr>
          </a:p>
        </xdr:txBody>
      </xdr:sp>
    </xdr:grpSp>
    <xdr:clientData/>
  </xdr:twoCellAnchor>
  <xdr:twoCellAnchor>
    <xdr:from>
      <xdr:col>3</xdr:col>
      <xdr:colOff>828673</xdr:colOff>
      <xdr:row>0</xdr:row>
      <xdr:rowOff>152400</xdr:rowOff>
    </xdr:from>
    <xdr:to>
      <xdr:col>3</xdr:col>
      <xdr:colOff>2228847</xdr:colOff>
      <xdr:row>4</xdr:row>
      <xdr:rowOff>85725</xdr:rowOff>
    </xdr:to>
    <xdr:grpSp>
      <xdr:nvGrpSpPr>
        <xdr:cNvPr id="24" name="Grupo 23"/>
        <xdr:cNvGrpSpPr/>
      </xdr:nvGrpSpPr>
      <xdr:grpSpPr>
        <a:xfrm>
          <a:off x="2657473" y="152400"/>
          <a:ext cx="1400174" cy="695325"/>
          <a:chOff x="1228725" y="381000"/>
          <a:chExt cx="1809750" cy="762000"/>
        </a:xfrm>
      </xdr:grpSpPr>
      <xdr:sp macro="" textlink="">
        <xdr:nvSpPr>
          <xdr:cNvPr id="25" name="Retângulo de cantos arredondados 24"/>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26" name="CaixaDeTexto 25">
            <a:hlinkClick xmlns:r="http://schemas.openxmlformats.org/officeDocument/2006/relationships" r:id="rId2"/>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Planilha Orçamentária</a:t>
            </a:r>
          </a:p>
        </xdr:txBody>
      </xdr:sp>
    </xdr:grpSp>
    <xdr:clientData/>
  </xdr:twoCellAnchor>
  <xdr:twoCellAnchor>
    <xdr:from>
      <xdr:col>3</xdr:col>
      <xdr:colOff>2657473</xdr:colOff>
      <xdr:row>0</xdr:row>
      <xdr:rowOff>152400</xdr:rowOff>
    </xdr:from>
    <xdr:to>
      <xdr:col>3</xdr:col>
      <xdr:colOff>4057647</xdr:colOff>
      <xdr:row>4</xdr:row>
      <xdr:rowOff>85725</xdr:rowOff>
    </xdr:to>
    <xdr:grpSp>
      <xdr:nvGrpSpPr>
        <xdr:cNvPr id="27" name="Grupo 26"/>
        <xdr:cNvGrpSpPr/>
      </xdr:nvGrpSpPr>
      <xdr:grpSpPr>
        <a:xfrm>
          <a:off x="4486273" y="152400"/>
          <a:ext cx="1400174" cy="695325"/>
          <a:chOff x="1228725" y="381000"/>
          <a:chExt cx="1809750" cy="762000"/>
        </a:xfrm>
      </xdr:grpSpPr>
      <xdr:sp macro="" textlink="">
        <xdr:nvSpPr>
          <xdr:cNvPr id="28" name="Retângulo de cantos arredondados 27"/>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29" name="CaixaDeTexto 28">
            <a:hlinkClick xmlns:r="http://schemas.openxmlformats.org/officeDocument/2006/relationships" r:id="rId3"/>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solidFill>
                  <a:schemeClr val="dk1"/>
                </a:solidFill>
                <a:effectLst/>
                <a:latin typeface="Times New Roman" pitchFamily="18" charset="0"/>
                <a:ea typeface="+mn-ea"/>
                <a:cs typeface="Times New Roman" pitchFamily="18" charset="0"/>
              </a:rPr>
              <a:t>Cronograma</a:t>
            </a:r>
            <a:endParaRPr lang="pt-BR" sz="1200" b="1" i="0">
              <a:ln>
                <a:noFill/>
              </a:ln>
              <a:solidFill>
                <a:schemeClr val="tx1"/>
              </a:solidFill>
              <a:latin typeface="Times New Roman" pitchFamily="18" charset="0"/>
              <a:ea typeface="+mn-ea"/>
              <a:cs typeface="Times New Roman" pitchFamily="18" charset="0"/>
            </a:endParaRPr>
          </a:p>
        </xdr:txBody>
      </xdr:sp>
    </xdr:grpSp>
    <xdr:clientData/>
  </xdr:twoCellAnchor>
  <xdr:twoCellAnchor>
    <xdr:from>
      <xdr:col>3</xdr:col>
      <xdr:colOff>4486273</xdr:colOff>
      <xdr:row>0</xdr:row>
      <xdr:rowOff>152400</xdr:rowOff>
    </xdr:from>
    <xdr:to>
      <xdr:col>4</xdr:col>
      <xdr:colOff>95247</xdr:colOff>
      <xdr:row>4</xdr:row>
      <xdr:rowOff>85725</xdr:rowOff>
    </xdr:to>
    <xdr:grpSp>
      <xdr:nvGrpSpPr>
        <xdr:cNvPr id="30" name="Grupo 29"/>
        <xdr:cNvGrpSpPr/>
      </xdr:nvGrpSpPr>
      <xdr:grpSpPr>
        <a:xfrm>
          <a:off x="6315073" y="152400"/>
          <a:ext cx="1400174" cy="695325"/>
          <a:chOff x="1228725" y="381000"/>
          <a:chExt cx="1809750" cy="762000"/>
        </a:xfrm>
      </xdr:grpSpPr>
      <xdr:sp macro="" textlink="">
        <xdr:nvSpPr>
          <xdr:cNvPr id="31" name="Retângulo de cantos arredondados 30"/>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32" name="CaixaDeTexto 31">
            <a:hlinkClick xmlns:r="http://schemas.openxmlformats.org/officeDocument/2006/relationships" r:id="rId4"/>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Códigos Unificados</a:t>
            </a:r>
          </a:p>
        </xdr:txBody>
      </xdr:sp>
    </xdr:grpSp>
    <xdr:clientData/>
  </xdr:twoCellAnchor>
  <xdr:twoCellAnchor>
    <xdr:from>
      <xdr:col>5</xdr:col>
      <xdr:colOff>76197</xdr:colOff>
      <xdr:row>0</xdr:row>
      <xdr:rowOff>152400</xdr:rowOff>
    </xdr:from>
    <xdr:to>
      <xdr:col>6</xdr:col>
      <xdr:colOff>800096</xdr:colOff>
      <xdr:row>4</xdr:row>
      <xdr:rowOff>85725</xdr:rowOff>
    </xdr:to>
    <xdr:grpSp>
      <xdr:nvGrpSpPr>
        <xdr:cNvPr id="33" name="Grupo 32"/>
        <xdr:cNvGrpSpPr/>
      </xdr:nvGrpSpPr>
      <xdr:grpSpPr>
        <a:xfrm>
          <a:off x="8143872" y="152400"/>
          <a:ext cx="1400174" cy="695325"/>
          <a:chOff x="1228725" y="381000"/>
          <a:chExt cx="1809750" cy="762000"/>
        </a:xfrm>
      </xdr:grpSpPr>
      <xdr:sp macro="" textlink="">
        <xdr:nvSpPr>
          <xdr:cNvPr id="34" name="Retângulo de cantos arredondados 33"/>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35" name="CaixaDeTexto 34">
            <a:hlinkClick xmlns:r="http://schemas.openxmlformats.org/officeDocument/2006/relationships" r:id="rId5"/>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Planilha de Descontos</a:t>
            </a:r>
          </a:p>
        </xdr:txBody>
      </xdr:sp>
    </xdr:grpSp>
    <xdr:clientData/>
  </xdr:twoCellAnchor>
  <xdr:twoCellAnchor>
    <xdr:from>
      <xdr:col>7</xdr:col>
      <xdr:colOff>295271</xdr:colOff>
      <xdr:row>0</xdr:row>
      <xdr:rowOff>152401</xdr:rowOff>
    </xdr:from>
    <xdr:to>
      <xdr:col>7</xdr:col>
      <xdr:colOff>1095372</xdr:colOff>
      <xdr:row>4</xdr:row>
      <xdr:rowOff>114301</xdr:rowOff>
    </xdr:to>
    <xdr:grpSp>
      <xdr:nvGrpSpPr>
        <xdr:cNvPr id="36" name="Grupo 35"/>
        <xdr:cNvGrpSpPr/>
      </xdr:nvGrpSpPr>
      <xdr:grpSpPr>
        <a:xfrm>
          <a:off x="9944096" y="152401"/>
          <a:ext cx="800101" cy="723900"/>
          <a:chOff x="9810750" y="152400"/>
          <a:chExt cx="819150" cy="714375"/>
        </a:xfrm>
      </xdr:grpSpPr>
      <xdr:sp macro="" textlink="">
        <xdr:nvSpPr>
          <xdr:cNvPr id="37" name="Elipse 36"/>
          <xdr:cNvSpPr/>
        </xdr:nvSpPr>
        <xdr:spPr>
          <a:xfrm>
            <a:off x="9810750" y="152400"/>
            <a:ext cx="819150" cy="714375"/>
          </a:xfrm>
          <a:prstGeom prst="ellipse">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38" name="CaixaDeTexto 37">
            <a:hlinkClick xmlns:r="http://schemas.openxmlformats.org/officeDocument/2006/relationships" r:id="rId6"/>
          </xdr:cNvPr>
          <xdr:cNvSpPr txBox="1"/>
        </xdr:nvSpPr>
        <xdr:spPr>
          <a:xfrm>
            <a:off x="9953625" y="285749"/>
            <a:ext cx="54292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latin typeface="Times New Roman" pitchFamily="18" charset="0"/>
                <a:cs typeface="Times New Roman" pitchFamily="18" charset="0"/>
              </a:rPr>
              <a:t>Início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6</xdr:row>
      <xdr:rowOff>9525</xdr:rowOff>
    </xdr:from>
    <xdr:to>
      <xdr:col>12</xdr:col>
      <xdr:colOff>9525</xdr:colOff>
      <xdr:row>12</xdr:row>
      <xdr:rowOff>0</xdr:rowOff>
    </xdr:to>
    <xdr:sp macro="" textlink="">
      <xdr:nvSpPr>
        <xdr:cNvPr id="2" name="CaixaDeTexto 1"/>
        <xdr:cNvSpPr txBox="1"/>
      </xdr:nvSpPr>
      <xdr:spPr>
        <a:xfrm>
          <a:off x="619125" y="1152525"/>
          <a:ext cx="8067675" cy="159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1">
              <a:solidFill>
                <a:srgbClr val="C00000"/>
              </a:solidFill>
              <a:latin typeface="Times New Roman" pitchFamily="18" charset="0"/>
              <a:cs typeface="Times New Roman" pitchFamily="18" charset="0"/>
            </a:rPr>
            <a:t>Atenção!</a:t>
          </a:r>
        </a:p>
        <a:p>
          <a:pPr algn="ctr"/>
          <a:endParaRPr lang="pt-BR" sz="700" b="1">
            <a:solidFill>
              <a:srgbClr val="C00000"/>
            </a:solidFill>
            <a:latin typeface="Times New Roman" pitchFamily="18" charset="0"/>
            <a:cs typeface="Times New Roman" pitchFamily="18" charset="0"/>
          </a:endParaRPr>
        </a:p>
        <a:p>
          <a:pPr algn="ctr"/>
          <a:r>
            <a:rPr lang="pt-BR" sz="1400" b="1">
              <a:solidFill>
                <a:sysClr val="windowText" lastClr="000000"/>
              </a:solidFill>
              <a:latin typeface="Times New Roman" pitchFamily="18" charset="0"/>
              <a:cs typeface="Times New Roman" pitchFamily="18" charset="0"/>
            </a:rPr>
            <a:t>Colocar no timbre da empresa.</a:t>
          </a:r>
        </a:p>
        <a:p>
          <a:pPr algn="ctr"/>
          <a:endParaRPr lang="pt-BR" sz="700" b="1">
            <a:solidFill>
              <a:sysClr val="windowText" lastClr="000000"/>
            </a:solidFill>
            <a:latin typeface="Times New Roman" pitchFamily="18" charset="0"/>
            <a:cs typeface="Times New Roman" pitchFamily="18" charset="0"/>
          </a:endParaRPr>
        </a:p>
        <a:p>
          <a:pPr algn="ctr"/>
          <a:r>
            <a:rPr lang="pt-BR" sz="1400" b="1">
              <a:solidFill>
                <a:sysClr val="windowText" lastClr="000000"/>
              </a:solidFill>
              <a:latin typeface="Times New Roman" pitchFamily="18" charset="0"/>
              <a:cs typeface="Times New Roman" pitchFamily="18" charset="0"/>
            </a:rPr>
            <a:t>Preenchimento</a:t>
          </a:r>
          <a:r>
            <a:rPr lang="pt-BR" sz="1400" b="1" baseline="0">
              <a:solidFill>
                <a:sysClr val="windowText" lastClr="000000"/>
              </a:solidFill>
              <a:latin typeface="Times New Roman" pitchFamily="18" charset="0"/>
              <a:cs typeface="Times New Roman" pitchFamily="18" charset="0"/>
            </a:rPr>
            <a:t> automático.</a:t>
          </a:r>
          <a:endParaRPr lang="pt-BR" sz="1400" b="1">
            <a:solidFill>
              <a:sysClr val="windowText" lastClr="000000"/>
            </a:solidFill>
            <a:latin typeface="Times New Roman" pitchFamily="18" charset="0"/>
            <a:cs typeface="Times New Roman" pitchFamily="18" charset="0"/>
          </a:endParaRPr>
        </a:p>
        <a:p>
          <a:pPr algn="ctr"/>
          <a:endParaRPr lang="pt-BR" sz="700" b="1">
            <a:solidFill>
              <a:sysClr val="windowText" lastClr="000000"/>
            </a:solidFill>
            <a:latin typeface="Times New Roman" pitchFamily="18" charset="0"/>
            <a:cs typeface="Times New Roman" pitchFamily="18" charset="0"/>
          </a:endParaRPr>
        </a:p>
        <a:p>
          <a:pPr algn="ctr"/>
          <a:r>
            <a:rPr lang="pt-BR" sz="1400" b="1">
              <a:solidFill>
                <a:sysClr val="windowText" lastClr="000000"/>
              </a:solidFill>
              <a:latin typeface="Times New Roman" pitchFamily="18" charset="0"/>
              <a:cs typeface="Times New Roman" pitchFamily="18" charset="0"/>
            </a:rPr>
            <a:t>Esta aba será utilizada caso a empresa realize</a:t>
          </a:r>
          <a:r>
            <a:rPr lang="pt-BR" sz="1400" b="1" baseline="0">
              <a:solidFill>
                <a:sysClr val="windowText" lastClr="000000"/>
              </a:solidFill>
              <a:latin typeface="Times New Roman" pitchFamily="18" charset="0"/>
              <a:cs typeface="Times New Roman" pitchFamily="18" charset="0"/>
            </a:rPr>
            <a:t> pedido de reequilíbrio econômico e financeiro.</a:t>
          </a:r>
        </a:p>
        <a:p>
          <a:pPr algn="ctr"/>
          <a:endParaRPr lang="pt-BR" sz="700" b="1" baseline="0">
            <a:solidFill>
              <a:sysClr val="windowText" lastClr="000000"/>
            </a:solidFill>
            <a:latin typeface="Times New Roman" pitchFamily="18" charset="0"/>
            <a:cs typeface="Times New Roman" pitchFamily="18" charset="0"/>
          </a:endParaRPr>
        </a:p>
        <a:p>
          <a:pPr algn="ctr"/>
          <a:r>
            <a:rPr lang="pt-BR" sz="1400" b="1" baseline="0">
              <a:solidFill>
                <a:sysClr val="windowText" lastClr="000000"/>
              </a:solidFill>
              <a:latin typeface="Times New Roman" pitchFamily="18" charset="0"/>
              <a:cs typeface="Times New Roman" pitchFamily="18" charset="0"/>
            </a:rPr>
            <a:t>A mesma deverá ser apresentada junto a petição do pedido de reequilíbrio.</a:t>
          </a:r>
          <a:endParaRPr lang="pt-BR" sz="1400" b="1">
            <a:solidFill>
              <a:sysClr val="windowText" lastClr="000000"/>
            </a:solidFill>
            <a:latin typeface="Times New Roman" pitchFamily="18" charset="0"/>
            <a:cs typeface="Times New Roman" pitchFamily="18" charset="0"/>
          </a:endParaRPr>
        </a:p>
      </xdr:txBody>
    </xdr:sp>
    <xdr:clientData/>
  </xdr:twoCellAnchor>
  <xdr:twoCellAnchor>
    <xdr:from>
      <xdr:col>1</xdr:col>
      <xdr:colOff>85725</xdr:colOff>
      <xdr:row>0</xdr:row>
      <xdr:rowOff>152400</xdr:rowOff>
    </xdr:from>
    <xdr:to>
      <xdr:col>2</xdr:col>
      <xdr:colOff>1104899</xdr:colOff>
      <xdr:row>4</xdr:row>
      <xdr:rowOff>85725</xdr:rowOff>
    </xdr:to>
    <xdr:grpSp>
      <xdr:nvGrpSpPr>
        <xdr:cNvPr id="21" name="Grupo 20"/>
        <xdr:cNvGrpSpPr/>
      </xdr:nvGrpSpPr>
      <xdr:grpSpPr>
        <a:xfrm>
          <a:off x="695325" y="152400"/>
          <a:ext cx="1428749" cy="695325"/>
          <a:chOff x="1228725" y="381000"/>
          <a:chExt cx="1809750" cy="762000"/>
        </a:xfrm>
      </xdr:grpSpPr>
      <xdr:sp macro="" textlink="">
        <xdr:nvSpPr>
          <xdr:cNvPr id="22" name="Retângulo de cantos arredondados 21">
            <a:hlinkClick xmlns:r="http://schemas.openxmlformats.org/officeDocument/2006/relationships" r:id="rId1"/>
          </xdr:cNvPr>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23" name="CaixaDeTexto 22">
            <a:hlinkClick xmlns:r="http://schemas.openxmlformats.org/officeDocument/2006/relationships" r:id="rId1"/>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Dados</a:t>
            </a:r>
            <a:r>
              <a:rPr lang="pt-BR" sz="1200" b="1" i="0" baseline="0">
                <a:ln>
                  <a:noFill/>
                </a:ln>
                <a:solidFill>
                  <a:schemeClr val="tx1"/>
                </a:solidFill>
                <a:latin typeface="Times New Roman" pitchFamily="18" charset="0"/>
                <a:cs typeface="Times New Roman" pitchFamily="18" charset="0"/>
              </a:rPr>
              <a:t> da Empresa</a:t>
            </a:r>
            <a:endParaRPr lang="pt-BR" sz="1200" b="1" i="0">
              <a:ln>
                <a:noFill/>
              </a:ln>
              <a:solidFill>
                <a:schemeClr val="tx1"/>
              </a:solidFill>
              <a:latin typeface="Times New Roman" pitchFamily="18" charset="0"/>
              <a:cs typeface="Times New Roman" pitchFamily="18" charset="0"/>
            </a:endParaRPr>
          </a:p>
        </xdr:txBody>
      </xdr:sp>
    </xdr:grpSp>
    <xdr:clientData/>
  </xdr:twoCellAnchor>
  <xdr:twoCellAnchor>
    <xdr:from>
      <xdr:col>4</xdr:col>
      <xdr:colOff>228598</xdr:colOff>
      <xdr:row>0</xdr:row>
      <xdr:rowOff>152400</xdr:rowOff>
    </xdr:from>
    <xdr:to>
      <xdr:col>5</xdr:col>
      <xdr:colOff>542922</xdr:colOff>
      <xdr:row>4</xdr:row>
      <xdr:rowOff>85725</xdr:rowOff>
    </xdr:to>
    <xdr:grpSp>
      <xdr:nvGrpSpPr>
        <xdr:cNvPr id="24" name="Grupo 23"/>
        <xdr:cNvGrpSpPr/>
      </xdr:nvGrpSpPr>
      <xdr:grpSpPr>
        <a:xfrm>
          <a:off x="2543173" y="152400"/>
          <a:ext cx="1400174" cy="695325"/>
          <a:chOff x="1228725" y="381000"/>
          <a:chExt cx="1809750" cy="762000"/>
        </a:xfrm>
      </xdr:grpSpPr>
      <xdr:sp macro="" textlink="">
        <xdr:nvSpPr>
          <xdr:cNvPr id="25" name="Retângulo de cantos arredondados 24"/>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26" name="CaixaDeTexto 25">
            <a:hlinkClick xmlns:r="http://schemas.openxmlformats.org/officeDocument/2006/relationships" r:id="rId2"/>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Planilha Orçamentária</a:t>
            </a:r>
          </a:p>
        </xdr:txBody>
      </xdr:sp>
    </xdr:grpSp>
    <xdr:clientData/>
  </xdr:twoCellAnchor>
  <xdr:twoCellAnchor>
    <xdr:from>
      <xdr:col>5</xdr:col>
      <xdr:colOff>971548</xdr:colOff>
      <xdr:row>0</xdr:row>
      <xdr:rowOff>152400</xdr:rowOff>
    </xdr:from>
    <xdr:to>
      <xdr:col>8</xdr:col>
      <xdr:colOff>85722</xdr:colOff>
      <xdr:row>4</xdr:row>
      <xdr:rowOff>85725</xdr:rowOff>
    </xdr:to>
    <xdr:grpSp>
      <xdr:nvGrpSpPr>
        <xdr:cNvPr id="27" name="Grupo 26"/>
        <xdr:cNvGrpSpPr/>
      </xdr:nvGrpSpPr>
      <xdr:grpSpPr>
        <a:xfrm>
          <a:off x="4371973" y="152400"/>
          <a:ext cx="1400174" cy="695325"/>
          <a:chOff x="1228725" y="381000"/>
          <a:chExt cx="1809750" cy="762000"/>
        </a:xfrm>
      </xdr:grpSpPr>
      <xdr:sp macro="" textlink="">
        <xdr:nvSpPr>
          <xdr:cNvPr id="28" name="Retângulo de cantos arredondados 27"/>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29" name="CaixaDeTexto 28">
            <a:hlinkClick xmlns:r="http://schemas.openxmlformats.org/officeDocument/2006/relationships" r:id="rId3"/>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solidFill>
                  <a:schemeClr val="dk1"/>
                </a:solidFill>
                <a:effectLst/>
                <a:latin typeface="Times New Roman" pitchFamily="18" charset="0"/>
                <a:ea typeface="+mn-ea"/>
                <a:cs typeface="Times New Roman" pitchFamily="18" charset="0"/>
              </a:rPr>
              <a:t>Cronograma</a:t>
            </a:r>
            <a:endParaRPr lang="pt-BR" sz="1200" b="1" i="0">
              <a:ln>
                <a:noFill/>
              </a:ln>
              <a:solidFill>
                <a:schemeClr val="tx1"/>
              </a:solidFill>
              <a:latin typeface="Times New Roman" pitchFamily="18" charset="0"/>
              <a:ea typeface="+mn-ea"/>
              <a:cs typeface="Times New Roman" pitchFamily="18" charset="0"/>
            </a:endParaRPr>
          </a:p>
        </xdr:txBody>
      </xdr:sp>
    </xdr:grpSp>
    <xdr:clientData/>
  </xdr:twoCellAnchor>
  <xdr:twoCellAnchor>
    <xdr:from>
      <xdr:col>8</xdr:col>
      <xdr:colOff>514348</xdr:colOff>
      <xdr:row>0</xdr:row>
      <xdr:rowOff>152400</xdr:rowOff>
    </xdr:from>
    <xdr:to>
      <xdr:col>10</xdr:col>
      <xdr:colOff>714372</xdr:colOff>
      <xdr:row>4</xdr:row>
      <xdr:rowOff>85725</xdr:rowOff>
    </xdr:to>
    <xdr:grpSp>
      <xdr:nvGrpSpPr>
        <xdr:cNvPr id="30" name="Grupo 29"/>
        <xdr:cNvGrpSpPr/>
      </xdr:nvGrpSpPr>
      <xdr:grpSpPr>
        <a:xfrm>
          <a:off x="6200773" y="152400"/>
          <a:ext cx="1400174" cy="695325"/>
          <a:chOff x="1228725" y="381000"/>
          <a:chExt cx="1809750" cy="762000"/>
        </a:xfrm>
      </xdr:grpSpPr>
      <xdr:sp macro="" textlink="">
        <xdr:nvSpPr>
          <xdr:cNvPr id="31" name="Retângulo de cantos arredondados 30"/>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32" name="CaixaDeTexto 31">
            <a:hlinkClick xmlns:r="http://schemas.openxmlformats.org/officeDocument/2006/relationships" r:id="rId4"/>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Códigos Unificados</a:t>
            </a:r>
          </a:p>
        </xdr:txBody>
      </xdr:sp>
    </xdr:grpSp>
    <xdr:clientData/>
  </xdr:twoCellAnchor>
  <xdr:twoCellAnchor>
    <xdr:from>
      <xdr:col>11</xdr:col>
      <xdr:colOff>228597</xdr:colOff>
      <xdr:row>0</xdr:row>
      <xdr:rowOff>152400</xdr:rowOff>
    </xdr:from>
    <xdr:to>
      <xdr:col>13</xdr:col>
      <xdr:colOff>142871</xdr:colOff>
      <xdr:row>4</xdr:row>
      <xdr:rowOff>85725</xdr:rowOff>
    </xdr:to>
    <xdr:grpSp>
      <xdr:nvGrpSpPr>
        <xdr:cNvPr id="33" name="Grupo 32"/>
        <xdr:cNvGrpSpPr/>
      </xdr:nvGrpSpPr>
      <xdr:grpSpPr>
        <a:xfrm>
          <a:off x="8029572" y="152400"/>
          <a:ext cx="1400174" cy="695325"/>
          <a:chOff x="1228725" y="381000"/>
          <a:chExt cx="1809750" cy="762000"/>
        </a:xfrm>
      </xdr:grpSpPr>
      <xdr:sp macro="" textlink="">
        <xdr:nvSpPr>
          <xdr:cNvPr id="34" name="Retângulo de cantos arredondados 33"/>
          <xdr:cNvSpPr/>
        </xdr:nvSpPr>
        <xdr:spPr>
          <a:xfrm>
            <a:off x="1228725" y="381000"/>
            <a:ext cx="1809750" cy="762000"/>
          </a:xfrm>
          <a:prstGeom prst="roundRect">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35" name="CaixaDeTexto 34">
            <a:hlinkClick xmlns:r="http://schemas.openxmlformats.org/officeDocument/2006/relationships" r:id="rId5"/>
          </xdr:cNvPr>
          <xdr:cNvSpPr txBox="1"/>
        </xdr:nvSpPr>
        <xdr:spPr>
          <a:xfrm>
            <a:off x="1390650" y="504825"/>
            <a:ext cx="15335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i="0">
                <a:ln>
                  <a:noFill/>
                </a:ln>
                <a:solidFill>
                  <a:schemeClr val="tx1"/>
                </a:solidFill>
                <a:latin typeface="Times New Roman" pitchFamily="18" charset="0"/>
                <a:cs typeface="Times New Roman" pitchFamily="18" charset="0"/>
              </a:rPr>
              <a:t>Planilha de Descontos</a:t>
            </a:r>
          </a:p>
        </xdr:txBody>
      </xdr:sp>
    </xdr:grpSp>
    <xdr:clientData/>
  </xdr:twoCellAnchor>
  <xdr:twoCellAnchor>
    <xdr:from>
      <xdr:col>13</xdr:col>
      <xdr:colOff>542921</xdr:colOff>
      <xdr:row>0</xdr:row>
      <xdr:rowOff>152401</xdr:rowOff>
    </xdr:from>
    <xdr:to>
      <xdr:col>15</xdr:col>
      <xdr:colOff>123822</xdr:colOff>
      <xdr:row>4</xdr:row>
      <xdr:rowOff>114301</xdr:rowOff>
    </xdr:to>
    <xdr:grpSp>
      <xdr:nvGrpSpPr>
        <xdr:cNvPr id="36" name="Grupo 35"/>
        <xdr:cNvGrpSpPr/>
      </xdr:nvGrpSpPr>
      <xdr:grpSpPr>
        <a:xfrm>
          <a:off x="9829796" y="152401"/>
          <a:ext cx="800101" cy="723900"/>
          <a:chOff x="9810750" y="152400"/>
          <a:chExt cx="819150" cy="714375"/>
        </a:xfrm>
      </xdr:grpSpPr>
      <xdr:sp macro="" textlink="">
        <xdr:nvSpPr>
          <xdr:cNvPr id="37" name="Elipse 36"/>
          <xdr:cNvSpPr/>
        </xdr:nvSpPr>
        <xdr:spPr>
          <a:xfrm>
            <a:off x="9810750" y="152400"/>
            <a:ext cx="819150" cy="714375"/>
          </a:xfrm>
          <a:prstGeom prst="ellipse">
            <a:avLst/>
          </a:prstGeom>
          <a:solidFill>
            <a:schemeClr val="accent6">
              <a:lumMod val="20000"/>
              <a:lumOff val="80000"/>
            </a:schemeClr>
          </a:solidFill>
          <a:ln>
            <a:noFill/>
          </a:ln>
          <a:effectLst>
            <a:glow rad="63500">
              <a:schemeClr val="accent3">
                <a:satMod val="175000"/>
                <a:alpha val="40000"/>
              </a:schemeClr>
            </a:glow>
            <a:outerShdw blurRad="50800" dist="38100" dir="18900000" algn="bl" rotWithShape="0">
              <a:prstClr val="black">
                <a:alpha val="40000"/>
              </a:prstClr>
            </a:outerShdw>
            <a:reflection blurRad="6350" stA="50000" endA="300" endPos="55500" dist="50800" dir="5400000" sy="-100000" algn="bl" rotWithShape="0"/>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38" name="CaixaDeTexto 37">
            <a:hlinkClick xmlns:r="http://schemas.openxmlformats.org/officeDocument/2006/relationships" r:id="rId6"/>
          </xdr:cNvPr>
          <xdr:cNvSpPr txBox="1"/>
        </xdr:nvSpPr>
        <xdr:spPr>
          <a:xfrm>
            <a:off x="9953625" y="285749"/>
            <a:ext cx="54292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latin typeface="Times New Roman" pitchFamily="18" charset="0"/>
                <a:cs typeface="Times New Roman" pitchFamily="18" charset="0"/>
              </a:rPr>
              <a:t>Início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heetViews>
  <sheetFormatPr defaultRowHeight="15" x14ac:dyDescent="0.25"/>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2"/>
  <sheetViews>
    <sheetView showGridLines="0" showRowColHeaders="0" workbookViewId="0"/>
  </sheetViews>
  <sheetFormatPr defaultRowHeight="15" x14ac:dyDescent="0.25"/>
  <cols>
    <col min="2" max="2" width="6" customWidth="1"/>
    <col min="3" max="4" width="9.140625" style="2"/>
  </cols>
  <sheetData>
    <row r="1" spans="2:16" s="19" customFormat="1" x14ac:dyDescent="0.25"/>
    <row r="2" spans="2:16" s="19" customFormat="1" x14ac:dyDescent="0.25"/>
    <row r="3" spans="2:16" s="19" customFormat="1" x14ac:dyDescent="0.25"/>
    <row r="4" spans="2:16" s="19" customFormat="1" x14ac:dyDescent="0.25"/>
    <row r="5" spans="2:16" s="19" customFormat="1" x14ac:dyDescent="0.25"/>
    <row r="6" spans="2:16" s="2" customFormat="1" x14ac:dyDescent="0.25"/>
    <row r="7" spans="2:16" ht="21" customHeight="1" x14ac:dyDescent="0.25">
      <c r="B7" s="9"/>
      <c r="C7" s="9"/>
      <c r="D7" s="9"/>
      <c r="E7" s="9"/>
      <c r="F7" s="9"/>
      <c r="G7" s="9"/>
      <c r="H7" s="9"/>
      <c r="I7" s="9"/>
      <c r="J7" s="9"/>
      <c r="K7" s="9"/>
      <c r="L7" s="9"/>
      <c r="M7" s="9"/>
      <c r="N7" s="9"/>
    </row>
    <row r="8" spans="2:16" ht="21" customHeight="1" x14ac:dyDescent="0.25">
      <c r="B8" s="9"/>
      <c r="C8" s="9"/>
      <c r="D8" s="9"/>
      <c r="E8" s="9"/>
      <c r="F8" s="9"/>
      <c r="G8" s="9"/>
      <c r="H8" s="9"/>
      <c r="I8" s="9"/>
      <c r="J8" s="9"/>
      <c r="K8" s="9"/>
      <c r="L8" s="9"/>
      <c r="M8" s="9"/>
      <c r="N8" s="9"/>
    </row>
    <row r="9" spans="2:16" ht="21" customHeight="1" x14ac:dyDescent="0.25">
      <c r="B9" s="9"/>
      <c r="C9" s="9"/>
      <c r="D9" s="9"/>
      <c r="E9" s="9"/>
      <c r="F9" s="9"/>
      <c r="G9" s="9"/>
      <c r="H9" s="9"/>
      <c r="I9" s="9"/>
      <c r="J9" s="9"/>
      <c r="K9" s="9"/>
      <c r="L9" s="9"/>
      <c r="M9" s="9"/>
      <c r="N9" s="9"/>
    </row>
    <row r="10" spans="2:16" s="2" customFormat="1" ht="21" customHeight="1" x14ac:dyDescent="0.25">
      <c r="B10" s="9"/>
      <c r="C10" s="9"/>
      <c r="D10" s="9"/>
      <c r="E10" s="9"/>
      <c r="F10" s="9"/>
      <c r="G10" s="9"/>
      <c r="H10" s="9"/>
      <c r="I10" s="9"/>
      <c r="J10" s="9"/>
      <c r="K10" s="9"/>
      <c r="L10" s="9"/>
      <c r="M10" s="9"/>
      <c r="N10" s="9"/>
    </row>
    <row r="11" spans="2:16" ht="21" customHeight="1" x14ac:dyDescent="0.25"/>
    <row r="12" spans="2:16" ht="36.75" customHeight="1" x14ac:dyDescent="0.25">
      <c r="B12" s="99" t="s">
        <v>30</v>
      </c>
      <c r="C12" s="99"/>
      <c r="D12" s="99"/>
      <c r="E12" s="98" t="s">
        <v>103</v>
      </c>
      <c r="F12" s="98"/>
      <c r="G12" s="98"/>
      <c r="H12" s="98"/>
      <c r="I12" s="98"/>
      <c r="J12" s="98"/>
      <c r="K12" s="98"/>
      <c r="L12" s="98"/>
      <c r="M12" s="98"/>
      <c r="N12" s="98"/>
    </row>
    <row r="13" spans="2:16" ht="21" customHeight="1" x14ac:dyDescent="0.25">
      <c r="B13" s="99" t="s">
        <v>31</v>
      </c>
      <c r="C13" s="99"/>
      <c r="D13" s="99"/>
      <c r="E13" s="100" t="s">
        <v>104</v>
      </c>
      <c r="F13" s="100"/>
      <c r="G13" s="100"/>
      <c r="H13" s="100"/>
      <c r="I13" s="100"/>
      <c r="J13" s="100"/>
      <c r="K13" s="100"/>
      <c r="L13" s="100"/>
      <c r="M13" s="100"/>
      <c r="N13" s="100"/>
      <c r="P13" s="19"/>
    </row>
    <row r="14" spans="2:16" ht="21" customHeight="1" x14ac:dyDescent="0.25">
      <c r="B14" s="99" t="s">
        <v>32</v>
      </c>
      <c r="C14" s="99"/>
      <c r="D14" s="99"/>
      <c r="E14" s="101" t="s">
        <v>105</v>
      </c>
      <c r="F14" s="101"/>
      <c r="G14" s="101"/>
      <c r="H14" s="101"/>
      <c r="I14" s="101"/>
      <c r="J14" s="101"/>
      <c r="K14" s="101"/>
      <c r="L14" s="101"/>
      <c r="M14" s="101"/>
      <c r="N14" s="101"/>
    </row>
    <row r="15" spans="2:16" ht="21" customHeight="1" x14ac:dyDescent="0.25">
      <c r="B15" s="99" t="s">
        <v>33</v>
      </c>
      <c r="C15" s="99"/>
      <c r="D15" s="99"/>
      <c r="E15" s="100" t="s">
        <v>34</v>
      </c>
      <c r="F15" s="100"/>
      <c r="G15" s="100"/>
      <c r="H15" s="100"/>
      <c r="I15" s="100"/>
      <c r="J15" s="100"/>
      <c r="K15" s="100"/>
      <c r="L15" s="100"/>
      <c r="M15" s="100"/>
      <c r="N15" s="100"/>
    </row>
    <row r="16" spans="2:16" ht="21" customHeight="1" x14ac:dyDescent="0.25">
      <c r="B16" s="99" t="s">
        <v>35</v>
      </c>
      <c r="C16" s="99"/>
      <c r="D16" s="99"/>
      <c r="E16" s="100" t="s">
        <v>36</v>
      </c>
      <c r="F16" s="100"/>
      <c r="G16" s="100"/>
      <c r="H16" s="100"/>
      <c r="I16" s="100"/>
      <c r="J16" s="100"/>
      <c r="K16" s="100"/>
      <c r="L16" s="100"/>
      <c r="M16" s="100"/>
      <c r="N16" s="100"/>
    </row>
    <row r="17" spans="2:14" s="2" customFormat="1" ht="21" customHeight="1" x14ac:dyDescent="0.25">
      <c r="B17" s="7"/>
      <c r="C17" s="7"/>
      <c r="D17" s="7"/>
      <c r="E17" s="5"/>
      <c r="F17" s="5"/>
      <c r="G17" s="5"/>
      <c r="H17" s="5"/>
      <c r="I17" s="5"/>
      <c r="J17" s="5"/>
      <c r="K17" s="5"/>
      <c r="L17" s="5"/>
      <c r="M17" s="5"/>
      <c r="N17" s="5"/>
    </row>
    <row r="19" spans="2:14" ht="21" customHeight="1" x14ac:dyDescent="0.25">
      <c r="B19" s="102" t="s">
        <v>40</v>
      </c>
      <c r="C19" s="102"/>
      <c r="D19" s="102"/>
      <c r="E19" s="102"/>
      <c r="F19" s="102"/>
      <c r="G19" s="102"/>
      <c r="H19" s="102"/>
      <c r="I19" s="102"/>
      <c r="J19" s="102"/>
      <c r="K19" s="102"/>
      <c r="L19" s="102"/>
      <c r="M19" s="102"/>
      <c r="N19" s="102"/>
    </row>
    <row r="20" spans="2:14" ht="21" customHeight="1" x14ac:dyDescent="0.25">
      <c r="B20" s="99" t="s">
        <v>41</v>
      </c>
      <c r="C20" s="99"/>
      <c r="D20" s="100"/>
      <c r="E20" s="100"/>
      <c r="F20" s="100"/>
      <c r="G20" s="100"/>
      <c r="H20" s="100"/>
      <c r="I20" s="100"/>
      <c r="J20" s="100"/>
      <c r="K20" s="100"/>
      <c r="L20" s="100"/>
      <c r="M20" s="100"/>
      <c r="N20" s="100"/>
    </row>
    <row r="21" spans="2:14" ht="21" customHeight="1" x14ac:dyDescent="0.25">
      <c r="B21" s="99" t="s">
        <v>42</v>
      </c>
      <c r="C21" s="99"/>
      <c r="D21" s="100"/>
      <c r="E21" s="100"/>
      <c r="F21" s="100"/>
      <c r="G21" s="100"/>
      <c r="H21" s="100"/>
      <c r="I21" s="100"/>
      <c r="J21" s="100"/>
      <c r="K21" s="100"/>
      <c r="L21" s="100"/>
      <c r="M21" s="100"/>
      <c r="N21" s="100"/>
    </row>
    <row r="22" spans="2:14" ht="21" customHeight="1" x14ac:dyDescent="0.25">
      <c r="B22" s="99" t="s">
        <v>43</v>
      </c>
      <c r="C22" s="99"/>
      <c r="D22" s="99"/>
      <c r="E22" s="103"/>
      <c r="F22" s="103"/>
      <c r="G22" s="103"/>
      <c r="H22" s="103"/>
      <c r="I22" s="103"/>
      <c r="J22" s="103"/>
      <c r="K22" s="103"/>
      <c r="L22" s="103"/>
      <c r="M22" s="103"/>
      <c r="N22" s="103"/>
    </row>
    <row r="23" spans="2:14" ht="21" customHeight="1" x14ac:dyDescent="0.25">
      <c r="B23" s="99" t="s">
        <v>37</v>
      </c>
      <c r="C23" s="99"/>
      <c r="D23" s="9"/>
      <c r="E23" s="37"/>
      <c r="F23" s="37"/>
      <c r="G23" s="37"/>
      <c r="H23" s="37"/>
      <c r="I23" s="99" t="s">
        <v>44</v>
      </c>
      <c r="J23" s="99"/>
      <c r="K23" s="103"/>
      <c r="L23" s="103"/>
      <c r="M23" s="103"/>
      <c r="N23" s="103"/>
    </row>
    <row r="24" spans="2:14" ht="21" customHeight="1" x14ac:dyDescent="0.25">
      <c r="B24" s="99" t="s">
        <v>38</v>
      </c>
      <c r="C24" s="99"/>
      <c r="D24" s="9"/>
      <c r="E24" s="37"/>
      <c r="F24" s="37"/>
      <c r="G24" s="37"/>
      <c r="H24" s="37"/>
      <c r="I24" s="99" t="s">
        <v>45</v>
      </c>
      <c r="J24" s="99"/>
      <c r="K24" s="103"/>
      <c r="L24" s="103"/>
      <c r="M24" s="103"/>
      <c r="N24" s="103"/>
    </row>
    <row r="25" spans="2:14" ht="21" customHeight="1" x14ac:dyDescent="0.25">
      <c r="B25" s="99" t="s">
        <v>39</v>
      </c>
      <c r="C25" s="99"/>
      <c r="D25" s="9"/>
      <c r="E25" s="37"/>
      <c r="F25" s="37"/>
      <c r="G25" s="37"/>
      <c r="H25" s="37"/>
      <c r="I25" s="99" t="s">
        <v>46</v>
      </c>
      <c r="J25" s="99"/>
      <c r="K25" s="103"/>
      <c r="L25" s="103"/>
      <c r="M25" s="103"/>
      <c r="N25" s="103"/>
    </row>
    <row r="26" spans="2:14" ht="21" customHeight="1" x14ac:dyDescent="0.25">
      <c r="B26" s="100" t="s">
        <v>47</v>
      </c>
      <c r="C26" s="100"/>
      <c r="D26" s="100"/>
      <c r="E26" s="8" t="s">
        <v>48</v>
      </c>
      <c r="F26" s="100" t="s">
        <v>49</v>
      </c>
      <c r="G26" s="100"/>
      <c r="H26" s="37"/>
      <c r="I26" s="8" t="s">
        <v>48</v>
      </c>
      <c r="J26" s="100" t="s">
        <v>50</v>
      </c>
      <c r="K26" s="100"/>
      <c r="L26" s="37"/>
      <c r="M26" s="37"/>
      <c r="N26" s="37"/>
    </row>
    <row r="27" spans="2:14" s="2" customFormat="1" ht="21" customHeight="1" x14ac:dyDescent="0.25">
      <c r="B27" s="5"/>
      <c r="C27" s="5"/>
      <c r="D27" s="5"/>
      <c r="E27" s="8"/>
      <c r="F27" s="5"/>
      <c r="G27" s="5"/>
      <c r="I27" s="8"/>
      <c r="J27" s="5"/>
      <c r="K27" s="5"/>
    </row>
    <row r="29" spans="2:14" s="3" customFormat="1" ht="21" customHeight="1" x14ac:dyDescent="0.25">
      <c r="B29" s="102" t="s">
        <v>51</v>
      </c>
      <c r="C29" s="102"/>
      <c r="D29" s="102"/>
      <c r="E29" s="102"/>
      <c r="F29" s="102"/>
      <c r="G29" s="102"/>
      <c r="H29" s="102"/>
      <c r="I29" s="102"/>
      <c r="J29" s="102"/>
      <c r="K29" s="102"/>
      <c r="L29" s="102"/>
      <c r="M29" s="102"/>
      <c r="N29" s="102"/>
    </row>
    <row r="30" spans="2:14" ht="21" customHeight="1" x14ac:dyDescent="0.25">
      <c r="B30" s="99" t="s">
        <v>52</v>
      </c>
      <c r="C30" s="99"/>
      <c r="D30" s="99"/>
      <c r="E30" s="103"/>
      <c r="F30" s="103"/>
      <c r="G30" s="103"/>
      <c r="H30" s="103"/>
      <c r="I30" s="99" t="s">
        <v>54</v>
      </c>
      <c r="J30" s="99"/>
      <c r="K30" s="103"/>
      <c r="L30" s="103"/>
      <c r="M30" s="103"/>
      <c r="N30" s="103"/>
    </row>
    <row r="31" spans="2:14" ht="21" customHeight="1" x14ac:dyDescent="0.25">
      <c r="B31" s="99" t="s">
        <v>53</v>
      </c>
      <c r="C31" s="99"/>
      <c r="D31" s="99"/>
      <c r="E31" s="103"/>
      <c r="F31" s="103"/>
      <c r="G31" s="103"/>
      <c r="H31" s="103"/>
      <c r="I31" s="99" t="s">
        <v>55</v>
      </c>
      <c r="J31" s="99"/>
      <c r="K31" s="103"/>
      <c r="L31" s="103"/>
      <c r="M31" s="103"/>
      <c r="N31" s="103"/>
    </row>
    <row r="35" spans="2:14" ht="15" customHeight="1" x14ac:dyDescent="0.25">
      <c r="B35" s="104" t="s">
        <v>79</v>
      </c>
      <c r="C35" s="104"/>
      <c r="D35" s="104"/>
      <c r="E35" s="104"/>
      <c r="F35" s="104"/>
      <c r="G35" s="104"/>
      <c r="H35" s="104"/>
      <c r="I35" s="104"/>
      <c r="J35" s="104"/>
      <c r="K35" s="104"/>
      <c r="L35" s="104"/>
      <c r="M35" s="104"/>
      <c r="N35" s="104"/>
    </row>
    <row r="36" spans="2:14" x14ac:dyDescent="0.25">
      <c r="B36" s="104"/>
      <c r="C36" s="104"/>
      <c r="D36" s="104"/>
      <c r="E36" s="104"/>
      <c r="F36" s="104"/>
      <c r="G36" s="104"/>
      <c r="H36" s="104"/>
      <c r="I36" s="104"/>
      <c r="J36" s="104"/>
      <c r="K36" s="104"/>
      <c r="L36" s="104"/>
      <c r="M36" s="104"/>
      <c r="N36" s="104"/>
    </row>
    <row r="37" spans="2:14" x14ac:dyDescent="0.25">
      <c r="B37" s="104"/>
      <c r="C37" s="104"/>
      <c r="D37" s="104"/>
      <c r="E37" s="104"/>
      <c r="F37" s="104"/>
      <c r="G37" s="104"/>
      <c r="H37" s="104"/>
      <c r="I37" s="104"/>
      <c r="J37" s="104"/>
      <c r="K37" s="104"/>
      <c r="L37" s="104"/>
      <c r="M37" s="104"/>
      <c r="N37" s="104"/>
    </row>
    <row r="38" spans="2:14" x14ac:dyDescent="0.25">
      <c r="B38" s="104"/>
      <c r="C38" s="104"/>
      <c r="D38" s="104"/>
      <c r="E38" s="104"/>
      <c r="F38" s="104"/>
      <c r="G38" s="104"/>
      <c r="H38" s="104"/>
      <c r="I38" s="104"/>
      <c r="J38" s="104"/>
      <c r="K38" s="104"/>
      <c r="L38" s="104"/>
      <c r="M38" s="104"/>
      <c r="N38" s="104"/>
    </row>
    <row r="39" spans="2:14" x14ac:dyDescent="0.25">
      <c r="B39" s="104"/>
      <c r="C39" s="104"/>
      <c r="D39" s="104"/>
      <c r="E39" s="104"/>
      <c r="F39" s="104"/>
      <c r="G39" s="104"/>
      <c r="H39" s="104"/>
      <c r="I39" s="104"/>
      <c r="J39" s="104"/>
      <c r="K39" s="104"/>
      <c r="L39" s="104"/>
      <c r="M39" s="104"/>
      <c r="N39" s="104"/>
    </row>
    <row r="40" spans="2:14" x14ac:dyDescent="0.25">
      <c r="B40" s="104"/>
      <c r="C40" s="104"/>
      <c r="D40" s="104"/>
      <c r="E40" s="104"/>
      <c r="F40" s="104"/>
      <c r="G40" s="104"/>
      <c r="H40" s="104"/>
      <c r="I40" s="104"/>
      <c r="J40" s="104"/>
      <c r="K40" s="104"/>
      <c r="L40" s="104"/>
      <c r="M40" s="104"/>
      <c r="N40" s="104"/>
    </row>
    <row r="41" spans="2:14" x14ac:dyDescent="0.25">
      <c r="B41" s="104"/>
      <c r="C41" s="104"/>
      <c r="D41" s="104"/>
      <c r="E41" s="104"/>
      <c r="F41" s="104"/>
      <c r="G41" s="104"/>
      <c r="H41" s="104"/>
      <c r="I41" s="104"/>
      <c r="J41" s="104"/>
      <c r="K41" s="104"/>
      <c r="L41" s="104"/>
      <c r="M41" s="104"/>
      <c r="N41" s="104"/>
    </row>
    <row r="42" spans="2:14" x14ac:dyDescent="0.25">
      <c r="B42" s="104"/>
      <c r="C42" s="104"/>
      <c r="D42" s="104"/>
      <c r="E42" s="104"/>
      <c r="F42" s="104"/>
      <c r="G42" s="104"/>
      <c r="H42" s="104"/>
      <c r="I42" s="104"/>
      <c r="J42" s="104"/>
      <c r="K42" s="104"/>
      <c r="L42" s="104"/>
      <c r="M42" s="104"/>
      <c r="N42" s="104"/>
    </row>
  </sheetData>
  <mergeCells count="39">
    <mergeCell ref="K30:N30"/>
    <mergeCell ref="K31:N31"/>
    <mergeCell ref="B29:N29"/>
    <mergeCell ref="B35:N42"/>
    <mergeCell ref="B30:D30"/>
    <mergeCell ref="B31:D31"/>
    <mergeCell ref="I30:J30"/>
    <mergeCell ref="I31:J31"/>
    <mergeCell ref="E30:H30"/>
    <mergeCell ref="E31:H31"/>
    <mergeCell ref="I24:J24"/>
    <mergeCell ref="I23:J23"/>
    <mergeCell ref="B26:D26"/>
    <mergeCell ref="F26:G26"/>
    <mergeCell ref="J26:K26"/>
    <mergeCell ref="K23:N23"/>
    <mergeCell ref="K24:N24"/>
    <mergeCell ref="K25:N25"/>
    <mergeCell ref="B23:C23"/>
    <mergeCell ref="B24:C24"/>
    <mergeCell ref="B25:C25"/>
    <mergeCell ref="I25:J25"/>
    <mergeCell ref="B16:D16"/>
    <mergeCell ref="E16:N16"/>
    <mergeCell ref="B22:D22"/>
    <mergeCell ref="B21:C21"/>
    <mergeCell ref="B20:C20"/>
    <mergeCell ref="B19:N19"/>
    <mergeCell ref="D20:N20"/>
    <mergeCell ref="D21:N21"/>
    <mergeCell ref="E22:N22"/>
    <mergeCell ref="E12:N12"/>
    <mergeCell ref="B12:D12"/>
    <mergeCell ref="B13:D13"/>
    <mergeCell ref="B14:D14"/>
    <mergeCell ref="B15:D15"/>
    <mergeCell ref="E15:N15"/>
    <mergeCell ref="E13:N13"/>
    <mergeCell ref="E14:N14"/>
  </mergeCells>
  <pageMargins left="0.511811024" right="0.511811024" top="0.78740157499999996" bottom="0.78740157499999996" header="0.31496062000000002" footer="0.31496062000000002"/>
  <pageSetup paperSize="9" scale="7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showGridLines="0" showRowColHeaders="0" workbookViewId="0">
      <selection activeCell="F23" activeCellId="1" sqref="B23:C23 F23:I23"/>
    </sheetView>
  </sheetViews>
  <sheetFormatPr defaultRowHeight="15" x14ac:dyDescent="0.25"/>
  <cols>
    <col min="1" max="1" width="9.140625" style="55"/>
    <col min="2" max="2" width="5.42578125" style="55" bestFit="1" customWidth="1"/>
    <col min="3" max="3" width="8.5703125" style="55" bestFit="1" customWidth="1"/>
    <col min="4" max="4" width="8.85546875" style="55" bestFit="1" customWidth="1"/>
    <col min="5" max="5" width="10.85546875" style="55" bestFit="1" customWidth="1"/>
    <col min="6" max="6" width="55.7109375" style="55" customWidth="1"/>
    <col min="7" max="7" width="8.140625" style="55" bestFit="1" customWidth="1"/>
    <col min="8" max="8" width="11.42578125" style="55" bestFit="1" customWidth="1"/>
    <col min="9" max="10" width="11.140625" style="55" bestFit="1" customWidth="1"/>
    <col min="11" max="11" width="13.28515625" style="55" bestFit="1" customWidth="1"/>
    <col min="12" max="16384" width="9.140625" style="55"/>
  </cols>
  <sheetData>
    <row r="1" spans="2:11" ht="15.75" thickBot="1" x14ac:dyDescent="0.3"/>
    <row r="2" spans="2:11" ht="15.75" thickBot="1" x14ac:dyDescent="0.3">
      <c r="B2" s="105" t="s">
        <v>84</v>
      </c>
      <c r="C2" s="106"/>
      <c r="D2" s="106"/>
      <c r="E2" s="106"/>
      <c r="F2" s="106"/>
      <c r="G2" s="106"/>
      <c r="H2" s="106"/>
      <c r="I2" s="106"/>
      <c r="J2" s="106"/>
      <c r="K2" s="107"/>
    </row>
    <row r="3" spans="2:11" ht="15.75" thickBot="1" x14ac:dyDescent="0.3">
      <c r="B3" s="89"/>
      <c r="C3" s="89"/>
      <c r="D3" s="89"/>
      <c r="E3" s="89"/>
      <c r="F3" s="89"/>
      <c r="G3" s="89"/>
      <c r="H3" s="89"/>
      <c r="I3" s="89"/>
      <c r="J3" s="89"/>
      <c r="K3" s="89"/>
    </row>
    <row r="4" spans="2:11" x14ac:dyDescent="0.25">
      <c r="B4" s="108" t="s">
        <v>81</v>
      </c>
      <c r="C4" s="109"/>
      <c r="D4" s="109"/>
      <c r="E4" s="109"/>
      <c r="F4" s="109"/>
      <c r="G4" s="110"/>
      <c r="H4" s="111" t="s">
        <v>109</v>
      </c>
      <c r="I4" s="112"/>
      <c r="J4" s="112"/>
      <c r="K4" s="113"/>
    </row>
    <row r="5" spans="2:11" x14ac:dyDescent="0.25">
      <c r="B5" s="114" t="s">
        <v>110</v>
      </c>
      <c r="C5" s="115"/>
      <c r="D5" s="115"/>
      <c r="E5" s="115"/>
      <c r="F5" s="115"/>
      <c r="G5" s="115"/>
      <c r="H5" s="116" t="s">
        <v>0</v>
      </c>
      <c r="I5" s="117"/>
      <c r="J5" s="117"/>
      <c r="K5" s="118"/>
    </row>
    <row r="6" spans="2:11" x14ac:dyDescent="0.25">
      <c r="B6" s="114" t="s">
        <v>111</v>
      </c>
      <c r="C6" s="115"/>
      <c r="D6" s="115"/>
      <c r="E6" s="115"/>
      <c r="F6" s="115"/>
      <c r="G6" s="115"/>
      <c r="H6" s="87" t="s">
        <v>1</v>
      </c>
      <c r="I6" s="88" t="s">
        <v>2</v>
      </c>
      <c r="J6" s="87" t="s">
        <v>3</v>
      </c>
      <c r="K6" s="86" t="s">
        <v>4</v>
      </c>
    </row>
    <row r="7" spans="2:11" x14ac:dyDescent="0.25">
      <c r="B7" s="114" t="s">
        <v>112</v>
      </c>
      <c r="C7" s="115"/>
      <c r="D7" s="115"/>
      <c r="E7" s="115"/>
      <c r="F7" s="115"/>
      <c r="G7" s="115"/>
      <c r="H7" s="85" t="s">
        <v>91</v>
      </c>
      <c r="I7" s="84">
        <v>0.22120000000000001</v>
      </c>
      <c r="J7" s="83"/>
      <c r="K7" s="82"/>
    </row>
    <row r="8" spans="2:11" ht="15.75" thickBot="1" x14ac:dyDescent="0.3">
      <c r="B8" s="125" t="s">
        <v>113</v>
      </c>
      <c r="C8" s="126"/>
      <c r="D8" s="126"/>
      <c r="E8" s="126"/>
      <c r="F8" s="126"/>
      <c r="G8" s="127"/>
      <c r="H8" s="81"/>
      <c r="I8" s="81"/>
      <c r="J8" s="80"/>
      <c r="K8" s="79">
        <v>0.25569999999999998</v>
      </c>
    </row>
    <row r="9" spans="2:11" ht="15.75" thickBot="1" x14ac:dyDescent="0.3">
      <c r="B9" s="128"/>
      <c r="C9" s="128"/>
      <c r="D9" s="128"/>
      <c r="E9" s="128"/>
      <c r="F9" s="128"/>
      <c r="G9" s="128"/>
      <c r="H9" s="128"/>
      <c r="I9" s="128"/>
      <c r="J9" s="128"/>
      <c r="K9" s="128"/>
    </row>
    <row r="10" spans="2:11" ht="39" thickBot="1" x14ac:dyDescent="0.3">
      <c r="B10" s="78" t="s">
        <v>5</v>
      </c>
      <c r="C10" s="77" t="s">
        <v>6</v>
      </c>
      <c r="D10" s="76" t="s">
        <v>80</v>
      </c>
      <c r="E10" s="76" t="s">
        <v>56</v>
      </c>
      <c r="F10" s="77" t="s">
        <v>7</v>
      </c>
      <c r="G10" s="77" t="s">
        <v>8</v>
      </c>
      <c r="H10" s="77" t="s">
        <v>9</v>
      </c>
      <c r="I10" s="76" t="s">
        <v>102</v>
      </c>
      <c r="J10" s="76" t="s">
        <v>101</v>
      </c>
      <c r="K10" s="75" t="s">
        <v>10</v>
      </c>
    </row>
    <row r="11" spans="2:11" ht="15.75" thickBot="1" x14ac:dyDescent="0.3">
      <c r="B11" s="90">
        <v>1</v>
      </c>
      <c r="C11" s="129" t="s">
        <v>11</v>
      </c>
      <c r="D11" s="130"/>
      <c r="E11" s="130"/>
      <c r="F11" s="130"/>
      <c r="G11" s="130"/>
      <c r="H11" s="130"/>
      <c r="I11" s="130"/>
      <c r="J11" s="130"/>
      <c r="K11" s="131"/>
    </row>
    <row r="12" spans="2:11" ht="77.25" thickBot="1" x14ac:dyDescent="0.3">
      <c r="B12" s="72" t="s">
        <v>12</v>
      </c>
      <c r="C12" s="71" t="s">
        <v>92</v>
      </c>
      <c r="D12" s="70">
        <v>154476</v>
      </c>
      <c r="E12" s="69">
        <v>944001798</v>
      </c>
      <c r="F12" s="68" t="s">
        <v>108</v>
      </c>
      <c r="G12" s="73" t="s">
        <v>14</v>
      </c>
      <c r="H12" s="67">
        <v>2.25</v>
      </c>
      <c r="I12" s="60">
        <v>210.39</v>
      </c>
      <c r="J12" s="59">
        <f>ROUND(I12*(1+$I$7),2)</f>
        <v>256.93</v>
      </c>
      <c r="K12" s="58">
        <f>ROUND(H12*J12,2)</f>
        <v>578.09</v>
      </c>
    </row>
    <row r="13" spans="2:11" ht="15.75" thickBot="1" x14ac:dyDescent="0.3">
      <c r="B13" s="122" t="s">
        <v>100</v>
      </c>
      <c r="C13" s="123"/>
      <c r="D13" s="123"/>
      <c r="E13" s="123"/>
      <c r="F13" s="123"/>
      <c r="G13" s="123"/>
      <c r="H13" s="123"/>
      <c r="I13" s="123"/>
      <c r="J13" s="138"/>
      <c r="K13" s="74">
        <f>SUM(K12)</f>
        <v>578.09</v>
      </c>
    </row>
    <row r="14" spans="2:11" ht="15.75" thickBot="1" x14ac:dyDescent="0.3">
      <c r="B14" s="91">
        <v>2</v>
      </c>
      <c r="C14" s="129" t="s">
        <v>114</v>
      </c>
      <c r="D14" s="130"/>
      <c r="E14" s="130"/>
      <c r="F14" s="130"/>
      <c r="G14" s="130"/>
      <c r="H14" s="130"/>
      <c r="I14" s="130"/>
      <c r="J14" s="130"/>
      <c r="K14" s="131"/>
    </row>
    <row r="15" spans="2:11" x14ac:dyDescent="0.25">
      <c r="B15" s="72" t="s">
        <v>13</v>
      </c>
      <c r="C15" s="71" t="s">
        <v>115</v>
      </c>
      <c r="D15" s="70"/>
      <c r="E15" s="69"/>
      <c r="F15" s="68" t="s">
        <v>118</v>
      </c>
      <c r="G15" s="73" t="s">
        <v>14</v>
      </c>
      <c r="H15" s="67">
        <v>3210</v>
      </c>
      <c r="I15" s="139" t="s">
        <v>119</v>
      </c>
      <c r="J15" s="139"/>
      <c r="K15" s="139"/>
    </row>
    <row r="16" spans="2:11" ht="63.75" x14ac:dyDescent="0.25">
      <c r="B16" s="72" t="s">
        <v>15</v>
      </c>
      <c r="C16" s="71" t="s">
        <v>116</v>
      </c>
      <c r="D16" s="70"/>
      <c r="E16" s="69"/>
      <c r="F16" s="68" t="s">
        <v>120</v>
      </c>
      <c r="G16" s="73" t="s">
        <v>17</v>
      </c>
      <c r="H16" s="67">
        <v>481.5</v>
      </c>
      <c r="I16" s="139" t="s">
        <v>119</v>
      </c>
      <c r="J16" s="139"/>
      <c r="K16" s="139"/>
    </row>
    <row r="17" spans="2:11" ht="26.25" thickBot="1" x14ac:dyDescent="0.3">
      <c r="B17" s="72" t="s">
        <v>93</v>
      </c>
      <c r="C17" s="71" t="s">
        <v>117</v>
      </c>
      <c r="D17" s="70"/>
      <c r="E17" s="69"/>
      <c r="F17" s="68" t="s">
        <v>121</v>
      </c>
      <c r="G17" s="73" t="s">
        <v>122</v>
      </c>
      <c r="H17" s="67">
        <v>32472</v>
      </c>
      <c r="I17" s="139" t="s">
        <v>119</v>
      </c>
      <c r="J17" s="139"/>
      <c r="K17" s="139"/>
    </row>
    <row r="18" spans="2:11" ht="15.75" thickBot="1" x14ac:dyDescent="0.3">
      <c r="B18" s="122" t="s">
        <v>99</v>
      </c>
      <c r="C18" s="123"/>
      <c r="D18" s="123"/>
      <c r="E18" s="123"/>
      <c r="F18" s="123"/>
      <c r="G18" s="123"/>
      <c r="H18" s="123"/>
      <c r="I18" s="123"/>
      <c r="J18" s="138"/>
      <c r="K18" s="74">
        <f>SUM(K15:K17)</f>
        <v>0</v>
      </c>
    </row>
    <row r="19" spans="2:11" ht="15.75" thickBot="1" x14ac:dyDescent="0.3">
      <c r="B19" s="91">
        <v>3</v>
      </c>
      <c r="C19" s="129" t="s">
        <v>127</v>
      </c>
      <c r="D19" s="130"/>
      <c r="E19" s="130"/>
      <c r="F19" s="130"/>
      <c r="G19" s="130"/>
      <c r="H19" s="130"/>
      <c r="I19" s="130"/>
      <c r="J19" s="130"/>
      <c r="K19" s="131"/>
    </row>
    <row r="20" spans="2:11" ht="39" thickBot="1" x14ac:dyDescent="0.3">
      <c r="B20" s="63" t="s">
        <v>85</v>
      </c>
      <c r="C20" s="62" t="s">
        <v>123</v>
      </c>
      <c r="D20" s="66">
        <v>150735</v>
      </c>
      <c r="E20" s="65">
        <v>944001237</v>
      </c>
      <c r="F20" s="64" t="s">
        <v>124</v>
      </c>
      <c r="G20" s="61" t="s">
        <v>16</v>
      </c>
      <c r="H20" s="67">
        <v>1070</v>
      </c>
      <c r="I20" s="60">
        <v>38.42</v>
      </c>
      <c r="J20" s="59">
        <f>ROUND(I20*(1+$I$7),2)</f>
        <v>46.92</v>
      </c>
      <c r="K20" s="58">
        <f>ROUND(H20*J20,2)</f>
        <v>50204.4</v>
      </c>
    </row>
    <row r="21" spans="2:11" ht="15.75" thickBot="1" x14ac:dyDescent="0.3">
      <c r="B21" s="132" t="s">
        <v>98</v>
      </c>
      <c r="C21" s="133"/>
      <c r="D21" s="133"/>
      <c r="E21" s="133"/>
      <c r="F21" s="133"/>
      <c r="G21" s="133"/>
      <c r="H21" s="133"/>
      <c r="I21" s="133"/>
      <c r="J21" s="134"/>
      <c r="K21" s="57">
        <f>SUM(K20:K20)</f>
        <v>50204.4</v>
      </c>
    </row>
    <row r="22" spans="2:11" ht="15.75" thickBot="1" x14ac:dyDescent="0.3">
      <c r="B22" s="92">
        <v>4</v>
      </c>
      <c r="C22" s="135" t="s">
        <v>128</v>
      </c>
      <c r="D22" s="136"/>
      <c r="E22" s="136"/>
      <c r="F22" s="136"/>
      <c r="G22" s="136"/>
      <c r="H22" s="136"/>
      <c r="I22" s="136"/>
      <c r="J22" s="136"/>
      <c r="K22" s="137"/>
    </row>
    <row r="23" spans="2:11" ht="39" thickBot="1" x14ac:dyDescent="0.3">
      <c r="B23" s="63" t="s">
        <v>86</v>
      </c>
      <c r="C23" s="62" t="s">
        <v>125</v>
      </c>
      <c r="D23" s="66">
        <v>150734</v>
      </c>
      <c r="E23" s="65">
        <v>944001236</v>
      </c>
      <c r="F23" s="64" t="s">
        <v>126</v>
      </c>
      <c r="G23" s="61" t="s">
        <v>14</v>
      </c>
      <c r="H23" s="67">
        <v>2889</v>
      </c>
      <c r="I23" s="60">
        <v>75.91</v>
      </c>
      <c r="J23" s="59">
        <f>ROUND(I23*(1+$I$7),2)</f>
        <v>92.7</v>
      </c>
      <c r="K23" s="58">
        <f>ROUND(H23*J23,2)</f>
        <v>267810.3</v>
      </c>
    </row>
    <row r="24" spans="2:11" ht="15.75" thickBot="1" x14ac:dyDescent="0.3">
      <c r="B24" s="122" t="s">
        <v>97</v>
      </c>
      <c r="C24" s="123"/>
      <c r="D24" s="123"/>
      <c r="E24" s="123"/>
      <c r="F24" s="123"/>
      <c r="G24" s="123"/>
      <c r="H24" s="123"/>
      <c r="I24" s="123"/>
      <c r="J24" s="124"/>
      <c r="K24" s="57">
        <f>SUM(K23:K23)</f>
        <v>267810.3</v>
      </c>
    </row>
    <row r="25" spans="2:11" ht="15.75" thickBot="1" x14ac:dyDescent="0.3">
      <c r="B25" s="119" t="s">
        <v>87</v>
      </c>
      <c r="C25" s="120"/>
      <c r="D25" s="120"/>
      <c r="E25" s="120"/>
      <c r="F25" s="120"/>
      <c r="G25" s="120"/>
      <c r="H25" s="120"/>
      <c r="I25" s="120"/>
      <c r="J25" s="121"/>
      <c r="K25" s="56">
        <f>K13+K18+K21+K24</f>
        <v>318592.78999999998</v>
      </c>
    </row>
  </sheetData>
  <mergeCells count="21">
    <mergeCell ref="B25:J25"/>
    <mergeCell ref="B24:J24"/>
    <mergeCell ref="B6:G6"/>
    <mergeCell ref="B7:G7"/>
    <mergeCell ref="B8:G8"/>
    <mergeCell ref="B9:K9"/>
    <mergeCell ref="C19:K19"/>
    <mergeCell ref="B21:J21"/>
    <mergeCell ref="C22:K22"/>
    <mergeCell ref="C11:K11"/>
    <mergeCell ref="B13:J13"/>
    <mergeCell ref="C14:K14"/>
    <mergeCell ref="B18:J18"/>
    <mergeCell ref="I15:K15"/>
    <mergeCell ref="I16:K16"/>
    <mergeCell ref="I17:K17"/>
    <mergeCell ref="B2:K2"/>
    <mergeCell ref="B4:G4"/>
    <mergeCell ref="H4:K4"/>
    <mergeCell ref="B5:G5"/>
    <mergeCell ref="H5:K5"/>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I42"/>
  <sheetViews>
    <sheetView showGridLines="0" showRowColHeaders="0" zoomScaleNormal="100" workbookViewId="0">
      <selection activeCell="B23" sqref="B23:E23"/>
    </sheetView>
  </sheetViews>
  <sheetFormatPr defaultRowHeight="15" x14ac:dyDescent="0.25"/>
  <cols>
    <col min="1" max="2" width="9.140625" style="42"/>
    <col min="3" max="3" width="17.7109375" style="42" bestFit="1" customWidth="1"/>
    <col min="4" max="4" width="57.28515625" style="42" customWidth="1"/>
    <col min="5" max="5" width="10.7109375" style="42" customWidth="1"/>
    <col min="6" max="6" width="14.7109375" style="42" customWidth="1"/>
    <col min="7" max="9" width="19.7109375" style="42" customWidth="1"/>
    <col min="10" max="16384" width="9.140625" style="42"/>
  </cols>
  <sheetData>
    <row r="18" spans="2:9" x14ac:dyDescent="0.25">
      <c r="B18" s="102" t="s">
        <v>63</v>
      </c>
      <c r="C18" s="102"/>
      <c r="D18" s="102"/>
      <c r="E18" s="102"/>
      <c r="F18" s="102"/>
      <c r="G18" s="102"/>
      <c r="H18" s="102"/>
      <c r="I18" s="102"/>
    </row>
    <row r="19" spans="2:9" ht="21" customHeight="1" x14ac:dyDescent="0.25">
      <c r="B19" s="102"/>
      <c r="C19" s="102"/>
      <c r="D19" s="102"/>
      <c r="E19" s="102"/>
      <c r="F19" s="102"/>
      <c r="G19" s="102"/>
      <c r="H19" s="102"/>
      <c r="I19" s="102"/>
    </row>
    <row r="21" spans="2:9" ht="28.5" customHeight="1" x14ac:dyDescent="0.25">
      <c r="B21" s="142" t="s">
        <v>134</v>
      </c>
      <c r="C21" s="142"/>
      <c r="D21" s="142"/>
      <c r="E21" s="142"/>
      <c r="F21" s="142"/>
      <c r="G21" s="51" t="s">
        <v>29</v>
      </c>
      <c r="H21" s="143" t="s">
        <v>60</v>
      </c>
      <c r="I21" s="143"/>
    </row>
    <row r="22" spans="2:9" ht="21" customHeight="1" x14ac:dyDescent="0.25">
      <c r="B22" s="142" t="s">
        <v>135</v>
      </c>
      <c r="C22" s="142"/>
      <c r="D22" s="142"/>
      <c r="E22" s="142"/>
      <c r="F22" s="142"/>
      <c r="G22" s="52" t="s">
        <v>91</v>
      </c>
      <c r="H22" s="144">
        <v>0.22120000000000001</v>
      </c>
      <c r="I22" s="145"/>
    </row>
    <row r="23" spans="2:9" ht="21" customHeight="1" x14ac:dyDescent="0.25">
      <c r="B23" s="146" t="s">
        <v>26</v>
      </c>
      <c r="C23" s="146"/>
      <c r="D23" s="146"/>
      <c r="E23" s="146"/>
      <c r="F23" s="143" t="s">
        <v>106</v>
      </c>
      <c r="G23" s="143"/>
      <c r="H23" s="143" t="s">
        <v>107</v>
      </c>
      <c r="I23" s="143"/>
    </row>
    <row r="24" spans="2:9" ht="21" customHeight="1" x14ac:dyDescent="0.25">
      <c r="B24" s="146" t="s">
        <v>28</v>
      </c>
      <c r="C24" s="146"/>
      <c r="D24" s="146"/>
      <c r="E24" s="146"/>
      <c r="F24" s="143"/>
      <c r="G24" s="143"/>
      <c r="H24" s="143"/>
      <c r="I24" s="143"/>
    </row>
    <row r="25" spans="2:9" ht="21" customHeight="1" x14ac:dyDescent="0.25">
      <c r="B25" s="146" t="s">
        <v>112</v>
      </c>
      <c r="C25" s="146"/>
      <c r="D25" s="146"/>
      <c r="E25" s="146"/>
      <c r="F25" s="143" t="s">
        <v>0</v>
      </c>
      <c r="G25" s="147"/>
      <c r="H25" s="147"/>
      <c r="I25" s="147"/>
    </row>
    <row r="26" spans="2:9" ht="21" customHeight="1" x14ac:dyDescent="0.25">
      <c r="B26" s="142" t="s">
        <v>129</v>
      </c>
      <c r="C26" s="142"/>
      <c r="D26" s="142"/>
      <c r="E26" s="142"/>
      <c r="F26" s="51" t="s">
        <v>1</v>
      </c>
      <c r="G26" s="51" t="s">
        <v>2</v>
      </c>
      <c r="H26" s="51" t="s">
        <v>3</v>
      </c>
      <c r="I26" s="51" t="s">
        <v>4</v>
      </c>
    </row>
    <row r="27" spans="2:9" ht="27" x14ac:dyDescent="0.25">
      <c r="B27" s="51" t="s">
        <v>5</v>
      </c>
      <c r="C27" s="51" t="s">
        <v>6</v>
      </c>
      <c r="D27" s="51" t="s">
        <v>7</v>
      </c>
      <c r="E27" s="51" t="s">
        <v>8</v>
      </c>
      <c r="F27" s="51" t="s">
        <v>9</v>
      </c>
      <c r="G27" s="53" t="s">
        <v>94</v>
      </c>
      <c r="H27" s="53" t="s">
        <v>95</v>
      </c>
      <c r="I27" s="53" t="s">
        <v>10</v>
      </c>
    </row>
    <row r="28" spans="2:9" ht="21" customHeight="1" x14ac:dyDescent="0.25">
      <c r="B28" s="53">
        <v>1</v>
      </c>
      <c r="C28" s="148" t="s">
        <v>11</v>
      </c>
      <c r="D28" s="149"/>
      <c r="E28" s="149"/>
      <c r="F28" s="149"/>
      <c r="G28" s="149"/>
      <c r="H28" s="149"/>
      <c r="I28" s="150"/>
    </row>
    <row r="29" spans="2:9" ht="94.5" x14ac:dyDescent="0.25">
      <c r="B29" s="45" t="s">
        <v>12</v>
      </c>
      <c r="C29" s="46" t="s">
        <v>92</v>
      </c>
      <c r="D29" s="47" t="s">
        <v>108</v>
      </c>
      <c r="E29" s="48" t="s">
        <v>14</v>
      </c>
      <c r="F29" s="49">
        <v>2.25</v>
      </c>
      <c r="G29" s="43"/>
      <c r="H29" s="44">
        <f>ROUND(G29*(1+$H$22),2)</f>
        <v>0</v>
      </c>
      <c r="I29" s="50">
        <f>ROUND(H29*F29,5)</f>
        <v>0</v>
      </c>
    </row>
    <row r="30" spans="2:9" ht="21" customHeight="1" x14ac:dyDescent="0.25">
      <c r="B30" s="140" t="s">
        <v>27</v>
      </c>
      <c r="C30" s="140"/>
      <c r="D30" s="140"/>
      <c r="E30" s="140"/>
      <c r="F30" s="140"/>
      <c r="G30" s="141">
        <f>ROUND(SUM(I29:I29),5)</f>
        <v>0</v>
      </c>
      <c r="H30" s="141"/>
      <c r="I30" s="141"/>
    </row>
    <row r="31" spans="2:9" ht="21" customHeight="1" x14ac:dyDescent="0.25">
      <c r="B31" s="53">
        <v>2</v>
      </c>
      <c r="C31" s="151" t="s">
        <v>114</v>
      </c>
      <c r="D31" s="151"/>
      <c r="E31" s="151"/>
      <c r="F31" s="151"/>
      <c r="G31" s="151"/>
      <c r="H31" s="151"/>
      <c r="I31" s="151"/>
    </row>
    <row r="32" spans="2:9" s="54" customFormat="1" x14ac:dyDescent="0.25">
      <c r="B32" s="45" t="s">
        <v>13</v>
      </c>
      <c r="C32" s="46" t="s">
        <v>115</v>
      </c>
      <c r="D32" s="47" t="s">
        <v>118</v>
      </c>
      <c r="E32" s="48" t="s">
        <v>14</v>
      </c>
      <c r="F32" s="49">
        <v>3210</v>
      </c>
      <c r="G32" s="155" t="s">
        <v>119</v>
      </c>
      <c r="H32" s="155"/>
      <c r="I32" s="155"/>
    </row>
    <row r="33" spans="2:9" s="54" customFormat="1" ht="67.5" x14ac:dyDescent="0.25">
      <c r="B33" s="45" t="s">
        <v>15</v>
      </c>
      <c r="C33" s="46" t="s">
        <v>116</v>
      </c>
      <c r="D33" s="47" t="s">
        <v>120</v>
      </c>
      <c r="E33" s="48" t="s">
        <v>17</v>
      </c>
      <c r="F33" s="49">
        <v>481.5</v>
      </c>
      <c r="G33" s="155" t="s">
        <v>119</v>
      </c>
      <c r="H33" s="155"/>
      <c r="I33" s="155"/>
    </row>
    <row r="34" spans="2:9" s="54" customFormat="1" ht="27" x14ac:dyDescent="0.25">
      <c r="B34" s="45" t="s">
        <v>93</v>
      </c>
      <c r="C34" s="46" t="s">
        <v>117</v>
      </c>
      <c r="D34" s="47" t="s">
        <v>121</v>
      </c>
      <c r="E34" s="48" t="s">
        <v>122</v>
      </c>
      <c r="F34" s="49">
        <v>32472</v>
      </c>
      <c r="G34" s="156" t="s">
        <v>119</v>
      </c>
      <c r="H34" s="157"/>
      <c r="I34" s="158"/>
    </row>
    <row r="35" spans="2:9" ht="21" customHeight="1" x14ac:dyDescent="0.25">
      <c r="B35" s="140" t="s">
        <v>88</v>
      </c>
      <c r="C35" s="140"/>
      <c r="D35" s="140"/>
      <c r="E35" s="140"/>
      <c r="F35" s="140"/>
      <c r="G35" s="141">
        <f>ROUND(SUM(I32:I34),5)</f>
        <v>0</v>
      </c>
      <c r="H35" s="141"/>
      <c r="I35" s="141"/>
    </row>
    <row r="36" spans="2:9" ht="21" customHeight="1" x14ac:dyDescent="0.25">
      <c r="B36" s="53">
        <v>3</v>
      </c>
      <c r="C36" s="151" t="s">
        <v>127</v>
      </c>
      <c r="D36" s="151"/>
      <c r="E36" s="151"/>
      <c r="F36" s="151"/>
      <c r="G36" s="151"/>
      <c r="H36" s="151"/>
      <c r="I36" s="151"/>
    </row>
    <row r="37" spans="2:9" ht="40.5" x14ac:dyDescent="0.25">
      <c r="B37" s="45" t="s">
        <v>85</v>
      </c>
      <c r="C37" s="46" t="s">
        <v>123</v>
      </c>
      <c r="D37" s="47" t="s">
        <v>124</v>
      </c>
      <c r="E37" s="48" t="s">
        <v>16</v>
      </c>
      <c r="F37" s="49">
        <v>1070</v>
      </c>
      <c r="G37" s="43"/>
      <c r="H37" s="44">
        <f t="shared" ref="H37" si="0">ROUND(G37*(1+$H$22),2)</f>
        <v>0</v>
      </c>
      <c r="I37" s="50">
        <f t="shared" ref="I37" si="1">ROUND(H37*F37,5)</f>
        <v>0</v>
      </c>
    </row>
    <row r="38" spans="2:9" ht="21" customHeight="1" x14ac:dyDescent="0.25">
      <c r="B38" s="140" t="s">
        <v>89</v>
      </c>
      <c r="C38" s="140"/>
      <c r="D38" s="140"/>
      <c r="E38" s="140"/>
      <c r="F38" s="140"/>
      <c r="G38" s="152">
        <f>ROUND(SUM(I37:I37),5)</f>
        <v>0</v>
      </c>
      <c r="H38" s="153"/>
      <c r="I38" s="154"/>
    </row>
    <row r="39" spans="2:9" ht="21" customHeight="1" x14ac:dyDescent="0.25">
      <c r="B39" s="53">
        <v>4</v>
      </c>
      <c r="C39" s="151" t="s">
        <v>128</v>
      </c>
      <c r="D39" s="151"/>
      <c r="E39" s="151"/>
      <c r="F39" s="151"/>
      <c r="G39" s="151"/>
      <c r="H39" s="151"/>
      <c r="I39" s="151"/>
    </row>
    <row r="40" spans="2:9" s="54" customFormat="1" ht="54" x14ac:dyDescent="0.25">
      <c r="B40" s="45" t="s">
        <v>86</v>
      </c>
      <c r="C40" s="46" t="s">
        <v>125</v>
      </c>
      <c r="D40" s="47" t="s">
        <v>126</v>
      </c>
      <c r="E40" s="48" t="s">
        <v>14</v>
      </c>
      <c r="F40" s="49">
        <v>2889</v>
      </c>
      <c r="G40" s="43"/>
      <c r="H40" s="44">
        <f t="shared" ref="H40" si="2">ROUND(G40*(1+$H$22),2)</f>
        <v>0</v>
      </c>
      <c r="I40" s="50">
        <f t="shared" ref="I40" si="3">ROUND(H40*F40,5)</f>
        <v>0</v>
      </c>
    </row>
    <row r="41" spans="2:9" ht="21" customHeight="1" x14ac:dyDescent="0.25">
      <c r="B41" s="140" t="s">
        <v>90</v>
      </c>
      <c r="C41" s="140"/>
      <c r="D41" s="140"/>
      <c r="E41" s="140"/>
      <c r="F41" s="140"/>
      <c r="G41" s="141">
        <f>ROUND(SUM(I40:I40),5)</f>
        <v>0</v>
      </c>
      <c r="H41" s="141"/>
      <c r="I41" s="141"/>
    </row>
    <row r="42" spans="2:9" ht="21" customHeight="1" x14ac:dyDescent="0.25">
      <c r="B42" s="140" t="s">
        <v>82</v>
      </c>
      <c r="C42" s="140"/>
      <c r="D42" s="140"/>
      <c r="E42" s="140"/>
      <c r="F42" s="140"/>
      <c r="G42" s="141">
        <f>ROUND(G30+G35+G38+G41,2)</f>
        <v>0</v>
      </c>
      <c r="H42" s="141"/>
      <c r="I42" s="141"/>
    </row>
  </sheetData>
  <sheetProtection insertColumns="0" insertRows="0" insertHyperlinks="0" deleteColumns="0" deleteRows="0" selectLockedCells="1" sort="0" autoFilter="0" pivotTables="0" selectUnlockedCells="1"/>
  <mergeCells count="29">
    <mergeCell ref="B42:F42"/>
    <mergeCell ref="G42:I42"/>
    <mergeCell ref="G35:I35"/>
    <mergeCell ref="C31:I31"/>
    <mergeCell ref="B35:F35"/>
    <mergeCell ref="C36:I36"/>
    <mergeCell ref="B38:F38"/>
    <mergeCell ref="G38:I38"/>
    <mergeCell ref="C39:I39"/>
    <mergeCell ref="B41:F41"/>
    <mergeCell ref="G41:I41"/>
    <mergeCell ref="G32:I32"/>
    <mergeCell ref="G33:I33"/>
    <mergeCell ref="G34:I34"/>
    <mergeCell ref="B30:F30"/>
    <mergeCell ref="G30:I30"/>
    <mergeCell ref="B18:I19"/>
    <mergeCell ref="B21:F21"/>
    <mergeCell ref="H21:I21"/>
    <mergeCell ref="B22:F22"/>
    <mergeCell ref="H22:I22"/>
    <mergeCell ref="B23:E23"/>
    <mergeCell ref="F23:G24"/>
    <mergeCell ref="H23:I24"/>
    <mergeCell ref="B24:E24"/>
    <mergeCell ref="B25:E25"/>
    <mergeCell ref="F25:I25"/>
    <mergeCell ref="B26:E26"/>
    <mergeCell ref="C28:I28"/>
  </mergeCells>
  <pageMargins left="0.511811024" right="0.511811024" top="0.78740157499999996" bottom="0.78740157499999996" header="0.31496062000000002" footer="0.31496062000000002"/>
  <pageSetup paperSize="9" scale="8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I29"/>
  <sheetViews>
    <sheetView showGridLines="0" showRowColHeaders="0" zoomScaleNormal="100" workbookViewId="0"/>
  </sheetViews>
  <sheetFormatPr defaultRowHeight="15" x14ac:dyDescent="0.25"/>
  <cols>
    <col min="1" max="2" width="9.140625" style="42" customWidth="1"/>
    <col min="3" max="3" width="45.7109375" style="42" customWidth="1"/>
    <col min="4" max="4" width="11.7109375" style="42" customWidth="1"/>
    <col min="5" max="5" width="12.7109375" style="42" customWidth="1"/>
    <col min="6" max="7" width="15.7109375" style="42" customWidth="1"/>
    <col min="8" max="8" width="13.7109375" style="42" bestFit="1" customWidth="1"/>
    <col min="9" max="9" width="14.42578125" style="42" bestFit="1" customWidth="1"/>
    <col min="10" max="16384" width="9.140625" style="42"/>
  </cols>
  <sheetData>
    <row r="14" spans="2:9" ht="21" customHeight="1" x14ac:dyDescent="0.25">
      <c r="B14" s="102" t="s">
        <v>78</v>
      </c>
      <c r="C14" s="102"/>
      <c r="D14" s="102"/>
      <c r="E14" s="102"/>
      <c r="F14" s="102"/>
      <c r="G14" s="102"/>
      <c r="H14" s="102"/>
      <c r="I14" s="102"/>
    </row>
    <row r="15" spans="2:9" ht="21" customHeight="1" x14ac:dyDescent="0.25">
      <c r="B15" s="102"/>
      <c r="C15" s="102"/>
      <c r="D15" s="102"/>
      <c r="E15" s="102"/>
      <c r="F15" s="102"/>
      <c r="G15" s="102"/>
      <c r="H15" s="102"/>
      <c r="I15" s="102"/>
    </row>
    <row r="17" spans="2:8" ht="23.25" customHeight="1" x14ac:dyDescent="0.25">
      <c r="B17" s="38" t="s">
        <v>74</v>
      </c>
      <c r="C17" s="94" t="s">
        <v>136</v>
      </c>
      <c r="D17" s="167" t="s">
        <v>66</v>
      </c>
      <c r="E17" s="168"/>
      <c r="F17" s="95">
        <f>'Plan orçamentária - proposta'!G42</f>
        <v>0</v>
      </c>
      <c r="G17" s="170" t="s">
        <v>76</v>
      </c>
      <c r="H17" s="170"/>
    </row>
    <row r="18" spans="2:8" ht="31.5" customHeight="1" x14ac:dyDescent="0.25">
      <c r="B18" s="38" t="s">
        <v>73</v>
      </c>
      <c r="C18" s="93" t="s">
        <v>128</v>
      </c>
      <c r="D18" s="167" t="s">
        <v>75</v>
      </c>
      <c r="E18" s="168"/>
      <c r="F18" s="96" t="s">
        <v>132</v>
      </c>
      <c r="G18" s="166" t="s">
        <v>77</v>
      </c>
      <c r="H18" s="166"/>
    </row>
    <row r="19" spans="2:8" ht="27" customHeight="1" x14ac:dyDescent="0.25">
      <c r="B19" s="41" t="s">
        <v>5</v>
      </c>
      <c r="C19" s="41" t="s">
        <v>67</v>
      </c>
      <c r="D19" s="169" t="s">
        <v>68</v>
      </c>
      <c r="E19" s="169"/>
      <c r="F19" s="20" t="s">
        <v>83</v>
      </c>
      <c r="G19" s="41" t="s">
        <v>69</v>
      </c>
      <c r="H19" s="41" t="s">
        <v>133</v>
      </c>
    </row>
    <row r="20" spans="2:8" ht="21" customHeight="1" x14ac:dyDescent="0.25">
      <c r="B20" s="161">
        <v>1</v>
      </c>
      <c r="C20" s="162" t="str">
        <f>'Plan orçamentária - proposta'!C28:I28</f>
        <v>SERVIÇOS PRELIMINARES</v>
      </c>
      <c r="D20" s="159" t="s">
        <v>70</v>
      </c>
      <c r="E20" s="159"/>
      <c r="F20" s="21" t="e">
        <f>ROUND(F21/$F$29,4)</f>
        <v>#DIV/0!</v>
      </c>
      <c r="G20" s="21">
        <v>1</v>
      </c>
      <c r="H20" s="97"/>
    </row>
    <row r="21" spans="2:8" ht="21" customHeight="1" x14ac:dyDescent="0.25">
      <c r="B21" s="161"/>
      <c r="C21" s="163"/>
      <c r="D21" s="159" t="s">
        <v>71</v>
      </c>
      <c r="E21" s="159"/>
      <c r="F21" s="22">
        <f>'Plan orçamentária - proposta'!G30</f>
        <v>0</v>
      </c>
      <c r="G21" s="22">
        <f>G20*$F$21</f>
        <v>0</v>
      </c>
      <c r="H21" s="97"/>
    </row>
    <row r="22" spans="2:8" ht="21" customHeight="1" x14ac:dyDescent="0.25">
      <c r="B22" s="161">
        <v>2</v>
      </c>
      <c r="C22" s="162" t="str">
        <f>'Plan orçamentária - proposta'!C31:I31</f>
        <v>SUB-LEITO E BASE</v>
      </c>
      <c r="D22" s="159" t="s">
        <v>70</v>
      </c>
      <c r="E22" s="159"/>
      <c r="F22" s="21" t="e">
        <f>ROUND(F23/$F$29,4)</f>
        <v>#DIV/0!</v>
      </c>
      <c r="G22" s="21">
        <v>1</v>
      </c>
      <c r="H22" s="97"/>
    </row>
    <row r="23" spans="2:8" ht="21" customHeight="1" x14ac:dyDescent="0.25">
      <c r="B23" s="161"/>
      <c r="C23" s="163"/>
      <c r="D23" s="159" t="s">
        <v>71</v>
      </c>
      <c r="E23" s="159"/>
      <c r="F23" s="22">
        <f>'Plan orçamentária - proposta'!G35</f>
        <v>0</v>
      </c>
      <c r="G23" s="22">
        <f>G22*$F$23</f>
        <v>0</v>
      </c>
      <c r="H23" s="97"/>
    </row>
    <row r="24" spans="2:8" ht="21" customHeight="1" x14ac:dyDescent="0.25">
      <c r="B24" s="161">
        <v>3</v>
      </c>
      <c r="C24" s="162" t="str">
        <f>'Plan orçamentária - proposta'!C36:I36</f>
        <v>DRENAGEM SUPERFICIAL</v>
      </c>
      <c r="D24" s="159" t="s">
        <v>70</v>
      </c>
      <c r="E24" s="159"/>
      <c r="F24" s="21" t="e">
        <f>ROUND(F25/$F$29,4)</f>
        <v>#DIV/0!</v>
      </c>
      <c r="G24" s="21">
        <v>1</v>
      </c>
      <c r="H24" s="97"/>
    </row>
    <row r="25" spans="2:8" ht="21" customHeight="1" x14ac:dyDescent="0.25">
      <c r="B25" s="161"/>
      <c r="C25" s="163"/>
      <c r="D25" s="159" t="s">
        <v>71</v>
      </c>
      <c r="E25" s="159"/>
      <c r="F25" s="22">
        <f>'Plan orçamentária - proposta'!G38</f>
        <v>0</v>
      </c>
      <c r="G25" s="22">
        <f>G24*$F$25</f>
        <v>0</v>
      </c>
      <c r="H25" s="97"/>
    </row>
    <row r="26" spans="2:8" ht="21" customHeight="1" x14ac:dyDescent="0.25">
      <c r="B26" s="161">
        <v>4</v>
      </c>
      <c r="C26" s="164" t="str">
        <f>'Plan orçamentária - proposta'!C39:I39</f>
        <v>PAVIMENTAÇÃO COM BLOQUETE TRECHO DA RUA BEM-TE-VI</v>
      </c>
      <c r="D26" s="159" t="s">
        <v>70</v>
      </c>
      <c r="E26" s="159"/>
      <c r="F26" s="21" t="e">
        <f>ROUND(F27/$F$29,4)</f>
        <v>#DIV/0!</v>
      </c>
      <c r="G26" s="21">
        <v>1</v>
      </c>
      <c r="H26" s="97"/>
    </row>
    <row r="27" spans="2:8" ht="21" customHeight="1" x14ac:dyDescent="0.25">
      <c r="B27" s="161"/>
      <c r="C27" s="165"/>
      <c r="D27" s="159" t="s">
        <v>71</v>
      </c>
      <c r="E27" s="159"/>
      <c r="F27" s="22">
        <f>'Plan orçamentária - proposta'!G41</f>
        <v>0</v>
      </c>
      <c r="G27" s="22">
        <f>G26*$F$27</f>
        <v>0</v>
      </c>
      <c r="H27" s="97"/>
    </row>
    <row r="28" spans="2:8" ht="21" customHeight="1" x14ac:dyDescent="0.25">
      <c r="B28" s="171" t="s">
        <v>72</v>
      </c>
      <c r="C28" s="171"/>
      <c r="D28" s="160" t="s">
        <v>70</v>
      </c>
      <c r="E28" s="160"/>
      <c r="F28" s="23" t="e">
        <f>ROUND(F20+F22+F24+F26,2)</f>
        <v>#DIV/0!</v>
      </c>
      <c r="G28" s="23" t="e">
        <f>ROUND(G29/$F$29,4)</f>
        <v>#DIV/0!</v>
      </c>
      <c r="H28" s="97"/>
    </row>
    <row r="29" spans="2:8" ht="21" customHeight="1" x14ac:dyDescent="0.25">
      <c r="B29" s="171"/>
      <c r="C29" s="171"/>
      <c r="D29" s="160" t="s">
        <v>71</v>
      </c>
      <c r="E29" s="160"/>
      <c r="F29" s="24">
        <f>F25+F23+F21+F27</f>
        <v>0</v>
      </c>
      <c r="G29" s="24">
        <f t="shared" ref="G29" si="0">G25+G23+G21+G27</f>
        <v>0</v>
      </c>
      <c r="H29" s="97"/>
    </row>
  </sheetData>
  <mergeCells count="25">
    <mergeCell ref="B14:I15"/>
    <mergeCell ref="G17:H17"/>
    <mergeCell ref="D17:E17"/>
    <mergeCell ref="B28:C29"/>
    <mergeCell ref="G18:H18"/>
    <mergeCell ref="D18:E18"/>
    <mergeCell ref="B20:B21"/>
    <mergeCell ref="C20:C21"/>
    <mergeCell ref="D19:E19"/>
    <mergeCell ref="D20:E20"/>
    <mergeCell ref="D21:E21"/>
    <mergeCell ref="B22:B23"/>
    <mergeCell ref="C22:C23"/>
    <mergeCell ref="B24:B25"/>
    <mergeCell ref="C24:C25"/>
    <mergeCell ref="B26:B27"/>
    <mergeCell ref="C26:C27"/>
    <mergeCell ref="D27:E27"/>
    <mergeCell ref="D28:E28"/>
    <mergeCell ref="D29:E29"/>
    <mergeCell ref="D22:E22"/>
    <mergeCell ref="D23:E23"/>
    <mergeCell ref="D24:E24"/>
    <mergeCell ref="D25:E25"/>
    <mergeCell ref="D26:E26"/>
  </mergeCells>
  <pageMargins left="0.511811024" right="0.511811024" top="0.78740157499999996" bottom="0.78740157499999996" header="0.31496062000000002" footer="0.31496062000000002"/>
  <pageSetup paperSize="9" scale="8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zoomScaleNormal="100" workbookViewId="0">
      <selection activeCell="I8" sqref="I8"/>
    </sheetView>
  </sheetViews>
  <sheetFormatPr defaultRowHeight="21" customHeight="1" x14ac:dyDescent="0.25"/>
  <cols>
    <col min="1" max="1" width="10.85546875" style="42" customWidth="1"/>
    <col min="2" max="2" width="5.42578125" style="3" bestFit="1" customWidth="1"/>
    <col min="3" max="3" width="11.140625" style="3" bestFit="1" customWidth="1"/>
    <col min="4" max="4" width="86.85546875" style="10" customWidth="1"/>
    <col min="5" max="5" width="6.7109375" style="1" bestFit="1" customWidth="1"/>
    <col min="6" max="6" width="10.140625" style="1" bestFit="1" customWidth="1"/>
    <col min="7" max="7" width="13.5703125" style="42" bestFit="1" customWidth="1"/>
    <col min="8" max="8" width="17.7109375" style="42" bestFit="1" customWidth="1"/>
    <col min="9" max="16384" width="9.140625" style="42"/>
  </cols>
  <sheetData>
    <row r="1" spans="1:9" ht="15" x14ac:dyDescent="0.25"/>
    <row r="2" spans="1:9" ht="15" x14ac:dyDescent="0.25"/>
    <row r="3" spans="1:9" ht="15" x14ac:dyDescent="0.25"/>
    <row r="4" spans="1:9" ht="15" x14ac:dyDescent="0.25"/>
    <row r="5" spans="1:9" ht="15" x14ac:dyDescent="0.25"/>
    <row r="6" spans="1:9" ht="15" x14ac:dyDescent="0.25"/>
    <row r="7" spans="1:9" ht="21" customHeight="1" x14ac:dyDescent="0.25">
      <c r="B7" s="1"/>
      <c r="C7" s="1"/>
      <c r="D7" s="1"/>
      <c r="G7" s="1"/>
      <c r="H7" s="1"/>
      <c r="I7" s="1"/>
    </row>
    <row r="8" spans="1:9" ht="21" customHeight="1" x14ac:dyDescent="0.25">
      <c r="B8" s="1"/>
      <c r="C8" s="1"/>
      <c r="D8" s="1"/>
      <c r="G8" s="1"/>
      <c r="H8" s="1"/>
      <c r="I8" s="1"/>
    </row>
    <row r="9" spans="1:9" ht="21" customHeight="1" x14ac:dyDescent="0.25">
      <c r="B9" s="1"/>
      <c r="C9" s="1"/>
      <c r="D9" s="1"/>
      <c r="G9" s="1"/>
      <c r="H9" s="1"/>
      <c r="I9" s="1"/>
    </row>
    <row r="10" spans="1:9" ht="21" customHeight="1" x14ac:dyDescent="0.25">
      <c r="B10" s="1"/>
      <c r="C10" s="1"/>
      <c r="D10" s="1"/>
      <c r="G10" s="1"/>
      <c r="H10" s="1"/>
      <c r="I10" s="1"/>
    </row>
    <row r="11" spans="1:9" ht="15" x14ac:dyDescent="0.25">
      <c r="D11" s="3"/>
      <c r="E11" s="3"/>
      <c r="F11" s="3"/>
      <c r="G11" s="3"/>
      <c r="H11" s="3"/>
      <c r="I11" s="1"/>
    </row>
    <row r="12" spans="1:9" ht="21" customHeight="1" x14ac:dyDescent="0.25">
      <c r="B12" s="102" t="s">
        <v>64</v>
      </c>
      <c r="C12" s="102"/>
      <c r="D12" s="102"/>
      <c r="E12" s="102"/>
      <c r="F12" s="102"/>
      <c r="G12" s="102"/>
      <c r="H12" s="102"/>
      <c r="I12" s="1"/>
    </row>
    <row r="13" spans="1:9" ht="21" customHeight="1" x14ac:dyDescent="0.25">
      <c r="B13" s="102"/>
      <c r="C13" s="102"/>
      <c r="D13" s="102"/>
      <c r="E13" s="102"/>
      <c r="F13" s="102"/>
      <c r="G13" s="102"/>
      <c r="H13" s="102"/>
      <c r="I13" s="1"/>
    </row>
    <row r="14" spans="1:9" ht="15" x14ac:dyDescent="0.25"/>
    <row r="15" spans="1:9" ht="21" customHeight="1" x14ac:dyDescent="0.25">
      <c r="A15" s="36"/>
      <c r="B15" s="17" t="s">
        <v>58</v>
      </c>
      <c r="C15" s="18" t="s">
        <v>18</v>
      </c>
      <c r="D15" s="18" t="s">
        <v>59</v>
      </c>
      <c r="E15" s="18" t="s">
        <v>57</v>
      </c>
      <c r="F15" s="18" t="s">
        <v>19</v>
      </c>
      <c r="G15" s="18" t="s">
        <v>20</v>
      </c>
      <c r="H15" s="18" t="s">
        <v>21</v>
      </c>
    </row>
    <row r="16" spans="1:9" ht="21" customHeight="1" x14ac:dyDescent="0.25">
      <c r="A16" s="34"/>
      <c r="B16" s="14">
        <v>1</v>
      </c>
      <c r="C16" s="14">
        <v>944001798</v>
      </c>
      <c r="D16" s="11" t="s">
        <v>96</v>
      </c>
      <c r="E16" s="13" t="str">
        <f>VLOOKUP(C16,'Base de dados'!B:E,2,0)</f>
        <v>M²</v>
      </c>
      <c r="F16" s="15">
        <f>SUMIF('Base de dados'!B:B,C16,'Base de dados'!D:D)</f>
        <v>2.25</v>
      </c>
      <c r="G16" s="16">
        <f>VLOOKUP(C16,'Base de dados'!B:E,4,0)</f>
        <v>0</v>
      </c>
      <c r="H16" s="27">
        <f t="shared" ref="H16" si="0">ROUND(F16*G16,5)</f>
        <v>0</v>
      </c>
    </row>
    <row r="17" spans="1:8" ht="21" customHeight="1" x14ac:dyDescent="0.25">
      <c r="A17" s="34"/>
      <c r="B17" s="14">
        <v>2</v>
      </c>
      <c r="C17" s="14">
        <v>944001237</v>
      </c>
      <c r="D17" s="11" t="s">
        <v>130</v>
      </c>
      <c r="E17" s="13" t="str">
        <f>VLOOKUP(C17,'Base de dados'!B:E,2,0)</f>
        <v>M</v>
      </c>
      <c r="F17" s="15">
        <f>SUMIF('Base de dados'!B:B,C17,'Base de dados'!D:D)</f>
        <v>1070</v>
      </c>
      <c r="G17" s="44">
        <f>VLOOKUP(C17,'Base de dados'!B:E,4,0)</f>
        <v>0</v>
      </c>
      <c r="H17" s="50">
        <f t="shared" ref="H17:H18" si="1">ROUND(F17*G17,5)</f>
        <v>0</v>
      </c>
    </row>
    <row r="18" spans="1:8" ht="21" customHeight="1" x14ac:dyDescent="0.25">
      <c r="A18" s="34"/>
      <c r="B18" s="14">
        <v>3</v>
      </c>
      <c r="C18" s="14">
        <v>944001236</v>
      </c>
      <c r="D18" s="11" t="s">
        <v>131</v>
      </c>
      <c r="E18" s="13" t="str">
        <f>VLOOKUP(C18,'Base de dados'!B:E,2,0)</f>
        <v>M²</v>
      </c>
      <c r="F18" s="15">
        <f>SUMIF('Base de dados'!B:B,C18,'Base de dados'!D:D)</f>
        <v>2889</v>
      </c>
      <c r="G18" s="44">
        <f>VLOOKUP(C18,'Base de dados'!B:E,4,0)</f>
        <v>0</v>
      </c>
      <c r="H18" s="50">
        <f t="shared" si="1"/>
        <v>0</v>
      </c>
    </row>
    <row r="19" spans="1:8" ht="21" customHeight="1" x14ac:dyDescent="0.25">
      <c r="B19" s="173" t="s">
        <v>61</v>
      </c>
      <c r="C19" s="173"/>
      <c r="D19" s="173"/>
      <c r="E19" s="173"/>
      <c r="F19" s="173"/>
      <c r="G19" s="172">
        <f>ROUND(SUM(H16:H18),2)</f>
        <v>0</v>
      </c>
      <c r="H19" s="172"/>
    </row>
    <row r="24" spans="1:8" ht="21" customHeight="1" x14ac:dyDescent="0.25">
      <c r="B24" s="42"/>
      <c r="C24" s="42"/>
      <c r="D24" s="42"/>
      <c r="E24" s="42"/>
      <c r="F24" s="42"/>
    </row>
    <row r="25" spans="1:8" ht="21" customHeight="1" x14ac:dyDescent="0.25">
      <c r="B25" s="42"/>
      <c r="C25" s="42"/>
      <c r="D25" s="42"/>
      <c r="E25" s="42"/>
      <c r="F25" s="42"/>
    </row>
    <row r="26" spans="1:8" ht="21" customHeight="1" x14ac:dyDescent="0.25">
      <c r="B26" s="42"/>
      <c r="C26" s="42"/>
      <c r="D26" s="42"/>
      <c r="E26" s="42"/>
      <c r="F26" s="42"/>
    </row>
    <row r="27" spans="1:8" ht="21" customHeight="1" x14ac:dyDescent="0.25">
      <c r="B27" s="42"/>
      <c r="C27" s="42"/>
      <c r="D27" s="42"/>
      <c r="E27" s="42"/>
      <c r="F27" s="42"/>
    </row>
    <row r="28" spans="1:8" ht="21" customHeight="1" x14ac:dyDescent="0.25">
      <c r="B28" s="42"/>
      <c r="C28" s="42"/>
      <c r="D28" s="42"/>
      <c r="E28" s="42"/>
      <c r="F28" s="42"/>
    </row>
    <row r="29" spans="1:8" ht="21" customHeight="1" x14ac:dyDescent="0.25">
      <c r="B29" s="42"/>
      <c r="C29" s="42"/>
      <c r="D29" s="42"/>
      <c r="E29" s="42"/>
      <c r="F29" s="42"/>
    </row>
    <row r="30" spans="1:8" ht="21" customHeight="1" x14ac:dyDescent="0.25">
      <c r="B30" s="42"/>
      <c r="C30" s="42"/>
      <c r="D30" s="42"/>
      <c r="E30" s="42"/>
      <c r="F30" s="42"/>
    </row>
  </sheetData>
  <mergeCells count="3">
    <mergeCell ref="B12:H13"/>
    <mergeCell ref="G19:H19"/>
    <mergeCell ref="B19:F19"/>
  </mergeCells>
  <pageMargins left="0.511811024" right="0.511811024" top="0.78740157499999996" bottom="0.78740157499999996" header="0.31496062000000002" footer="0.31496062000000002"/>
  <pageSetup paperSize="9" scale="8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
  <sheetViews>
    <sheetView showGridLines="0" showRowColHeaders="0" workbookViewId="0">
      <selection activeCell="F8" sqref="F8"/>
    </sheetView>
  </sheetViews>
  <sheetFormatPr defaultRowHeight="21" customHeight="1" x14ac:dyDescent="0.25"/>
  <cols>
    <col min="2" max="2" width="11.140625" bestFit="1" customWidth="1"/>
    <col min="3" max="3" width="6.42578125" bestFit="1" customWidth="1"/>
    <col min="4" max="4" width="8.140625" bestFit="1" customWidth="1"/>
    <col min="5" max="5" width="12.42578125" bestFit="1" customWidth="1"/>
  </cols>
  <sheetData>
    <row r="2" spans="2:5" ht="21" customHeight="1" x14ac:dyDescent="0.25">
      <c r="B2" s="13" t="s">
        <v>18</v>
      </c>
      <c r="C2" s="13" t="s">
        <v>57</v>
      </c>
      <c r="D2" s="13" t="s">
        <v>19</v>
      </c>
      <c r="E2" s="13" t="s">
        <v>20</v>
      </c>
    </row>
    <row r="3" spans="2:5" ht="21" customHeight="1" x14ac:dyDescent="0.25">
      <c r="B3" s="14">
        <f>'Plan orçamentária - estimativa'!E12</f>
        <v>944001798</v>
      </c>
      <c r="C3" s="14" t="str">
        <f>'Plan orçamentária - proposta'!E29</f>
        <v>M²</v>
      </c>
      <c r="D3" s="15">
        <f>'Plan orçamentária - proposta'!F29</f>
        <v>2.25</v>
      </c>
      <c r="E3" s="44">
        <f>'Plan orçamentária - proposta'!H29</f>
        <v>0</v>
      </c>
    </row>
    <row r="4" spans="2:5" ht="21" customHeight="1" x14ac:dyDescent="0.25">
      <c r="B4" s="14">
        <f>'Plan orçamentária - estimativa'!E20</f>
        <v>944001237</v>
      </c>
      <c r="C4" s="14" t="str">
        <f>'Plan orçamentária - proposta'!E37</f>
        <v>M</v>
      </c>
      <c r="D4" s="15">
        <f>'Plan orçamentária - proposta'!F37</f>
        <v>1070</v>
      </c>
      <c r="E4" s="44">
        <f>'Plan orçamentária - proposta'!H37</f>
        <v>0</v>
      </c>
    </row>
    <row r="5" spans="2:5" ht="21" customHeight="1" x14ac:dyDescent="0.25">
      <c r="B5" s="14">
        <f>'Plan orçamentária - estimativa'!E23</f>
        <v>944001236</v>
      </c>
      <c r="C5" s="14" t="str">
        <f>'Plan orçamentária - proposta'!E40</f>
        <v>M²</v>
      </c>
      <c r="D5" s="15">
        <f>'Plan orçamentária - proposta'!F40</f>
        <v>2889</v>
      </c>
      <c r="E5" s="44">
        <f>'Plan orçamentária - proposta'!H40</f>
        <v>0</v>
      </c>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L24"/>
  <sheetViews>
    <sheetView showGridLines="0" showRowColHeaders="0" workbookViewId="0"/>
  </sheetViews>
  <sheetFormatPr defaultRowHeight="15" x14ac:dyDescent="0.25"/>
  <cols>
    <col min="1" max="1" width="9.140625" style="42"/>
    <col min="2" max="2" width="6.140625" style="42" bestFit="1" customWidth="1"/>
    <col min="3" max="3" width="17.7109375" style="42" bestFit="1" customWidth="1"/>
    <col min="4" max="4" width="1.7109375" style="4" customWidth="1"/>
    <col min="5" max="6" width="16.28515625" style="42" bestFit="1" customWidth="1"/>
    <col min="7" max="7" width="1.7109375" style="42" customWidth="1"/>
    <col min="8" max="9" width="16.28515625" style="42" bestFit="1" customWidth="1"/>
    <col min="10" max="10" width="1.7109375" style="42" customWidth="1"/>
    <col min="11" max="11" width="13.7109375" style="42" bestFit="1" customWidth="1"/>
    <col min="12" max="12" width="13.140625" style="42" bestFit="1" customWidth="1"/>
    <col min="13" max="16384" width="9.140625" style="42"/>
  </cols>
  <sheetData>
    <row r="7" spans="2:12" ht="21" customHeight="1" x14ac:dyDescent="0.25">
      <c r="B7" s="12"/>
      <c r="C7" s="12"/>
      <c r="D7" s="12"/>
      <c r="E7" s="12"/>
      <c r="F7" s="12"/>
      <c r="G7" s="12"/>
      <c r="H7" s="12"/>
      <c r="I7" s="12"/>
      <c r="J7" s="12"/>
      <c r="K7" s="12"/>
      <c r="L7" s="12"/>
    </row>
    <row r="8" spans="2:12" ht="21" customHeight="1" x14ac:dyDescent="0.25">
      <c r="B8" s="12"/>
      <c r="C8" s="12"/>
      <c r="D8" s="12"/>
      <c r="E8" s="12"/>
      <c r="F8" s="12"/>
      <c r="G8" s="12"/>
      <c r="H8" s="12"/>
      <c r="I8" s="12"/>
      <c r="J8" s="12"/>
      <c r="K8" s="12"/>
      <c r="L8" s="12"/>
    </row>
    <row r="9" spans="2:12" ht="21" customHeight="1" x14ac:dyDescent="0.25">
      <c r="B9" s="12"/>
      <c r="C9" s="12"/>
      <c r="D9" s="12"/>
      <c r="E9" s="12"/>
      <c r="F9" s="12"/>
      <c r="G9" s="12"/>
      <c r="H9" s="12"/>
      <c r="I9" s="12"/>
      <c r="J9" s="12"/>
      <c r="K9" s="12"/>
      <c r="L9" s="12"/>
    </row>
    <row r="10" spans="2:12" ht="21" customHeight="1" x14ac:dyDescent="0.25">
      <c r="B10" s="12"/>
      <c r="C10" s="12"/>
      <c r="D10" s="12"/>
      <c r="E10" s="12"/>
      <c r="F10" s="12"/>
      <c r="G10" s="12"/>
      <c r="H10" s="12"/>
      <c r="I10" s="12"/>
      <c r="J10" s="12"/>
      <c r="K10" s="12"/>
      <c r="L10" s="12"/>
    </row>
    <row r="11" spans="2:12" ht="21" customHeight="1" x14ac:dyDescent="0.25">
      <c r="B11" s="12"/>
      <c r="C11" s="12"/>
      <c r="D11" s="12"/>
      <c r="E11" s="12"/>
      <c r="F11" s="12"/>
      <c r="G11" s="12"/>
      <c r="H11" s="12"/>
      <c r="I11" s="12"/>
      <c r="J11" s="12"/>
      <c r="K11" s="12"/>
      <c r="L11" s="12"/>
    </row>
    <row r="12" spans="2:12" ht="21" customHeight="1" x14ac:dyDescent="0.25">
      <c r="B12" s="6"/>
      <c r="C12" s="6"/>
      <c r="D12" s="6"/>
      <c r="E12" s="6"/>
      <c r="F12" s="6"/>
      <c r="G12" s="6"/>
      <c r="H12" s="6"/>
      <c r="I12" s="6"/>
      <c r="J12" s="6"/>
      <c r="K12" s="6"/>
      <c r="L12" s="6"/>
    </row>
    <row r="13" spans="2:12" x14ac:dyDescent="0.25">
      <c r="B13" s="6"/>
      <c r="C13" s="6"/>
      <c r="D13" s="6"/>
      <c r="E13" s="6"/>
      <c r="F13" s="6"/>
      <c r="G13" s="6"/>
      <c r="H13" s="6"/>
      <c r="I13" s="6"/>
      <c r="J13" s="6"/>
      <c r="K13" s="6"/>
      <c r="L13" s="6"/>
    </row>
    <row r="14" spans="2:12" ht="21" customHeight="1" x14ac:dyDescent="0.25">
      <c r="B14" s="102" t="s">
        <v>65</v>
      </c>
      <c r="C14" s="102"/>
      <c r="D14" s="102"/>
      <c r="E14" s="102"/>
      <c r="F14" s="102"/>
      <c r="G14" s="102"/>
      <c r="H14" s="102"/>
      <c r="I14" s="102"/>
      <c r="J14" s="102"/>
      <c r="K14" s="102"/>
      <c r="L14" s="102"/>
    </row>
    <row r="15" spans="2:12" ht="21" customHeight="1" x14ac:dyDescent="0.25">
      <c r="B15" s="102"/>
      <c r="C15" s="102"/>
      <c r="D15" s="102"/>
      <c r="E15" s="102"/>
      <c r="F15" s="102"/>
      <c r="G15" s="102"/>
      <c r="H15" s="102"/>
      <c r="I15" s="102"/>
      <c r="J15" s="102"/>
      <c r="K15" s="102"/>
      <c r="L15" s="102"/>
    </row>
    <row r="17" spans="2:12" ht="21" customHeight="1" x14ac:dyDescent="0.25">
      <c r="B17" s="39"/>
      <c r="C17" s="40"/>
      <c r="D17" s="30"/>
      <c r="E17" s="174" t="s">
        <v>22</v>
      </c>
      <c r="F17" s="174"/>
      <c r="G17" s="31"/>
      <c r="H17" s="174" t="s">
        <v>23</v>
      </c>
      <c r="I17" s="174"/>
      <c r="J17" s="31"/>
      <c r="K17" s="174" t="s">
        <v>62</v>
      </c>
      <c r="L17" s="174"/>
    </row>
    <row r="18" spans="2:12" ht="40.5" x14ac:dyDescent="0.25">
      <c r="B18" s="31"/>
      <c r="C18" s="31"/>
      <c r="D18" s="30"/>
      <c r="E18" s="25" t="s">
        <v>94</v>
      </c>
      <c r="F18" s="25" t="s">
        <v>95</v>
      </c>
      <c r="G18" s="31"/>
      <c r="H18" s="25" t="s">
        <v>94</v>
      </c>
      <c r="I18" s="25" t="s">
        <v>95</v>
      </c>
      <c r="J18" s="31"/>
      <c r="K18" s="25" t="s">
        <v>24</v>
      </c>
      <c r="L18" s="25" t="s">
        <v>25</v>
      </c>
    </row>
    <row r="19" spans="2:12" ht="6.95" customHeight="1" x14ac:dyDescent="0.25">
      <c r="B19" s="31"/>
      <c r="C19" s="31"/>
      <c r="D19" s="30"/>
      <c r="E19" s="32"/>
      <c r="F19" s="32"/>
      <c r="G19" s="31"/>
      <c r="H19" s="32"/>
      <c r="I19" s="32"/>
      <c r="J19" s="31"/>
      <c r="K19" s="32"/>
      <c r="L19" s="32"/>
    </row>
    <row r="20" spans="2:12" ht="21" customHeight="1" x14ac:dyDescent="0.25">
      <c r="B20" s="26" t="str">
        <f>'Plan orçamentária - proposta'!B29</f>
        <v>1.1</v>
      </c>
      <c r="C20" s="45" t="str">
        <f>'Plan orçamentária - proposta'!C29</f>
        <v>ED-16660</v>
      </c>
      <c r="D20" s="28"/>
      <c r="E20" s="16">
        <f>'Plan orçamentária - estimativa'!I12</f>
        <v>210.39</v>
      </c>
      <c r="F20" s="44">
        <f>'Plan orçamentária - estimativa'!J12</f>
        <v>256.93</v>
      </c>
      <c r="G20" s="31"/>
      <c r="H20" s="16">
        <f>'Plan orçamentária - proposta'!G29</f>
        <v>0</v>
      </c>
      <c r="I20" s="44">
        <f>'Plan orçamentária - proposta'!H29</f>
        <v>0</v>
      </c>
      <c r="J20" s="31"/>
      <c r="K20" s="16">
        <f t="shared" ref="K20" si="0">F20-I20</f>
        <v>256.93</v>
      </c>
      <c r="L20" s="33">
        <f t="shared" ref="L20" si="1">ROUND(K20/F20,4)</f>
        <v>1</v>
      </c>
    </row>
    <row r="21" spans="2:12" ht="6.75" customHeight="1" x14ac:dyDescent="0.25">
      <c r="B21" s="29"/>
      <c r="C21" s="29"/>
      <c r="D21" s="28"/>
      <c r="E21" s="34"/>
      <c r="F21" s="34"/>
      <c r="G21" s="30"/>
      <c r="H21" s="34"/>
      <c r="I21" s="34"/>
      <c r="J21" s="30"/>
      <c r="K21" s="34"/>
      <c r="L21" s="35"/>
    </row>
    <row r="22" spans="2:12" ht="21" customHeight="1" x14ac:dyDescent="0.25">
      <c r="B22" s="26" t="str">
        <f>'Plan orçamentária - proposta'!B37</f>
        <v>3.1</v>
      </c>
      <c r="C22" s="45" t="str">
        <f>'Plan orçamentária - proposta'!C37</f>
        <v>ED-48665</v>
      </c>
      <c r="D22" s="28"/>
      <c r="E22" s="16">
        <f>'Plan orçamentária - estimativa'!I20</f>
        <v>38.42</v>
      </c>
      <c r="F22" s="44">
        <f>'Plan orçamentária - estimativa'!J20</f>
        <v>46.92</v>
      </c>
      <c r="G22" s="31"/>
      <c r="H22" s="16">
        <f>'Plan orçamentária - proposta'!G37</f>
        <v>0</v>
      </c>
      <c r="I22" s="44">
        <f>'Plan orçamentária - proposta'!H37</f>
        <v>0</v>
      </c>
      <c r="J22" s="31"/>
      <c r="K22" s="44">
        <f t="shared" ref="K22" si="2">F22-I22</f>
        <v>46.92</v>
      </c>
      <c r="L22" s="33">
        <f t="shared" ref="L22" si="3">ROUND(K22/F22,4)</f>
        <v>1</v>
      </c>
    </row>
    <row r="23" spans="2:12" ht="6.75" customHeight="1" x14ac:dyDescent="0.25">
      <c r="B23" s="29"/>
      <c r="C23" s="29"/>
      <c r="D23" s="28"/>
      <c r="E23" s="34"/>
      <c r="F23" s="34"/>
      <c r="G23" s="30"/>
      <c r="H23" s="34"/>
      <c r="I23" s="34"/>
      <c r="J23" s="30"/>
      <c r="K23" s="34"/>
      <c r="L23" s="35"/>
    </row>
    <row r="24" spans="2:12" ht="21" customHeight="1" x14ac:dyDescent="0.25">
      <c r="B24" s="26" t="str">
        <f>'Plan orçamentária - estimativa'!B23</f>
        <v>4.1</v>
      </c>
      <c r="C24" s="45" t="str">
        <f>'Plan orçamentária - estimativa'!C23</f>
        <v>ED-50416</v>
      </c>
      <c r="D24" s="28"/>
      <c r="E24" s="16">
        <f>'Plan orçamentária - estimativa'!I23</f>
        <v>75.91</v>
      </c>
      <c r="F24" s="44">
        <f>'Plan orçamentária - estimativa'!J23</f>
        <v>92.7</v>
      </c>
      <c r="G24" s="31"/>
      <c r="H24" s="16">
        <f>'Plan orçamentária - proposta'!G40</f>
        <v>0</v>
      </c>
      <c r="I24" s="44">
        <f>'Plan orçamentária - proposta'!H40</f>
        <v>0</v>
      </c>
      <c r="J24" s="31"/>
      <c r="K24" s="44">
        <f t="shared" ref="K24" si="4">F24-I24</f>
        <v>92.7</v>
      </c>
      <c r="L24" s="33">
        <f t="shared" ref="L24" si="5">ROUND(K24/F24,4)</f>
        <v>1</v>
      </c>
    </row>
  </sheetData>
  <mergeCells count="4">
    <mergeCell ref="B14:L15"/>
    <mergeCell ref="E17:F17"/>
    <mergeCell ref="H17:I17"/>
    <mergeCell ref="K17:L17"/>
  </mergeCells>
  <pageMargins left="0.511811024" right="0.511811024" top="0.78740157499999996" bottom="0.78740157499999996" header="0.31496062000000002" footer="0.31496062000000002"/>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5</vt:i4>
      </vt:variant>
    </vt:vector>
  </HeadingPairs>
  <TitlesOfParts>
    <vt:vector size="13" baseType="lpstr">
      <vt:lpstr>Início</vt:lpstr>
      <vt:lpstr>Dados da Empresa</vt:lpstr>
      <vt:lpstr>Plan orçamentária - estimativa</vt:lpstr>
      <vt:lpstr>Plan orçamentária - proposta</vt:lpstr>
      <vt:lpstr>Cronograma</vt:lpstr>
      <vt:lpstr>Códigos Unificados</vt:lpstr>
      <vt:lpstr>Base de dados</vt:lpstr>
      <vt:lpstr>Planilha de descontos</vt:lpstr>
      <vt:lpstr>'Códigos Unificados'!Area_de_impressao</vt:lpstr>
      <vt:lpstr>Cronograma!Area_de_impressao</vt:lpstr>
      <vt:lpstr>'Dados da Empresa'!Area_de_impressao</vt:lpstr>
      <vt:lpstr>'Plan orçamentária - proposta'!Area_de_impressao</vt:lpstr>
      <vt:lpstr>'Planilha de descontos'!Area_de_impressao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Licitação</cp:lastModifiedBy>
  <cp:lastPrinted>2022-03-29T19:15:33Z</cp:lastPrinted>
  <dcterms:created xsi:type="dcterms:W3CDTF">2021-08-30T20:20:01Z</dcterms:created>
  <dcterms:modified xsi:type="dcterms:W3CDTF">2022-06-09T17:56:03Z</dcterms:modified>
</cp:coreProperties>
</file>