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CONTROLADORIA\Relatorio Execução de Contratos\RAFAEL\"/>
    </mc:Choice>
  </mc:AlternateContent>
  <xr:revisionPtr revIDLastSave="0" documentId="13_ncr:1_{B0D246C8-67D8-4430-89EA-36EC970472C5}" xr6:coauthVersionLast="47" xr6:coauthVersionMax="47" xr10:uidLastSave="{00000000-0000-0000-0000-000000000000}"/>
  <bookViews>
    <workbookView xWindow="-120" yWindow="-120" windowWidth="20730" windowHeight="11040" xr2:uid="{3E8B1880-90DD-419B-9C35-C33B16718CA3}"/>
  </bookViews>
  <sheets>
    <sheet name="cont 058_2025" sheetId="15" r:id="rId1"/>
  </sheets>
  <externalReferences>
    <externalReference r:id="rId2"/>
  </externalReferences>
  <definedNames>
    <definedName name="ORÇAMENTO.BancoRef" hidden="1">#REF!</definedName>
    <definedName name="ORÇAMENTO.CustoUnitario" hidden="1">ROUND(#REF!,15-13*#REF!)</definedName>
    <definedName name="ORÇAMENTO.PrecoUnitarioLicitado" hidden="1">#REF!</definedName>
    <definedName name="REFERENCIA.Descricao" hidden="1">IF(ISNUMBER(#REF!),OFFSET(INDIRECT(ORÇAMENTO.BancoRef),#REF!-1,3,1),#REF!)</definedName>
    <definedName name="REFERENCIA.Unidade" hidden="1">IF(ISNUMBER(#REF!),OFFSET(INDIRECT(ORÇAMENTO.BancoRef),#REF!-1,4,1),"-")</definedName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5" l="1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12" i="15"/>
  <c r="K12" i="1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<sst xmlns="http://schemas.openxmlformats.org/spreadsheetml/2006/main" count="95" uniqueCount="73">
  <si>
    <t>item</t>
  </si>
  <si>
    <t>descrição</t>
  </si>
  <si>
    <t>qtd licitada</t>
  </si>
  <si>
    <t>qtd aditada</t>
  </si>
  <si>
    <t>qtd suprimida</t>
  </si>
  <si>
    <t>unid</t>
  </si>
  <si>
    <t>M2</t>
  </si>
  <si>
    <t>M3</t>
  </si>
  <si>
    <t>1.</t>
  </si>
  <si>
    <t>1.1.</t>
  </si>
  <si>
    <t>1.1.1.</t>
  </si>
  <si>
    <t>1.1.2.</t>
  </si>
  <si>
    <t>1.1.3.</t>
  </si>
  <si>
    <t>1.1.4.</t>
  </si>
  <si>
    <t>Empresa Contratada</t>
  </si>
  <si>
    <t>Contrato</t>
  </si>
  <si>
    <t>Vigência</t>
  </si>
  <si>
    <t>val unit licitado</t>
  </si>
  <si>
    <t>val executado</t>
  </si>
  <si>
    <t>val aditado</t>
  </si>
  <si>
    <t>val suprimido</t>
  </si>
  <si>
    <t>val total acumulado</t>
  </si>
  <si>
    <t>RECAPEAMENTO ASFALTICO</t>
  </si>
  <si>
    <t>-</t>
  </si>
  <si>
    <t>1.2.</t>
  </si>
  <si>
    <t>1.2.1.</t>
  </si>
  <si>
    <t>1.3.</t>
  </si>
  <si>
    <t>1.3.1.</t>
  </si>
  <si>
    <t>1.3.2.</t>
  </si>
  <si>
    <t>1.4.</t>
  </si>
  <si>
    <t>1.4.1.</t>
  </si>
  <si>
    <t>1.4.2.</t>
  </si>
  <si>
    <t>1.4.3.</t>
  </si>
  <si>
    <t>PREFEITURA MUNICIPAL DE GUARIBA
ESTADO DE SÃO PAULO
CNPJ 48.664.304/0001-80</t>
  </si>
  <si>
    <t>1.1.5.</t>
  </si>
  <si>
    <t>RELATÓRIO FINAL DE EXECUÇÃO DE OBRA</t>
  </si>
  <si>
    <t>Nº Processo</t>
  </si>
  <si>
    <t>Tipo Modalidade / Nº</t>
  </si>
  <si>
    <t>FORNECIMENTO E INSTALAÇÃO DE PLACA DE OBRA COM CHAPA GALVANIZADA E ESTRUTURA DE MADEIRA. AF_03/2022_PS</t>
  </si>
  <si>
    <t>H</t>
  </si>
  <si>
    <t>EXECUÇÃO DE PASSEIO (CALÇADA) OU PISO DE CONCRETO COM CONCRETO MOLDADO IN LOCO, USINADO C20, ACABAMENTO CONVENCIONAL, NÃO ARMADO. AF_08/2022</t>
  </si>
  <si>
    <t>LIMPEZA DE SUPERFÍCIE COM JATO DE ALTA PRESSÃO. AF_04/2019</t>
  </si>
  <si>
    <t>EXECUÇÃO DE PAVIMENTO COM APLICAÇÃO DE CONCRETO ASFÁLTICO, CAMADA DE ROLAMENTO - EXCLUSIVE CARGA E TRANSPORTE. AF_11/2019</t>
  </si>
  <si>
    <t>TRANSPORTE COM CAMINHÃO BASCULANTE DE 10 M³, EM VIA URBANA PAVIMENTADA, DMT ATÉ 30 KM (UNIDADE: M3XKM). AF_07/2020</t>
  </si>
  <si>
    <t>M3XKM</t>
  </si>
  <si>
    <t>DEMOLIÇÃO DE PISO DE CONCRETO SIMPLES, DE FORMA MECANIZADA COM MARTELETE, SEM REAPROVEITAMENTO. AF_09/2023</t>
  </si>
  <si>
    <t>CARGA, MANOBRA E DESCARGA DE ENTULHO EM CAMINHÃO BASCULANTE 6 M³ - CARGA COM ESCAVADEIRA HIDRÁULICA  (CAÇAMBA DE 0,80 M³ / 111 HP) E DESCARGA LIVRE (UNIDADE: M3). AF_07/2020</t>
  </si>
  <si>
    <t>LASTRO COM MATERIAL GRANULAR (PEDRA BRITADA N.2), APLICADO EM PISOS OU LAJES SOBRE SOLO, ESPESSURA DE *10 CM*. AF_01/2024</t>
  </si>
  <si>
    <t>SINALIZAÇÃO</t>
  </si>
  <si>
    <t>PINTURA DE FAIXA DE PEDESTRE OU ZEBRADA TINTA RETRORREFLETIVA A BASE DE RESINA ACRÍLICA COM MICROESFERAS DE VIDRO, E = 30 CM, APLICAÇÃO MANUAL. AF_05/2021</t>
  </si>
  <si>
    <t>CORTADORA DE PISO COM MOTOR 4 TEMPOS A GASOLINA, POTÊNCIA DE 13 HP, COM DISCO DE CORTE DIAMANTADO SEGMENTADO PARA CONCRETO, DIÂMETRO DE 350 MM, FURO DE 1" (14 X 1") - MATERIAIS NA OPERAÇÃO. AF_08/2015</t>
  </si>
  <si>
    <t>PISO PODOTÁTIL DE ALERTA OU DIRECIONAL, DE CONCRETO, ASSENTADO SOBRE ARGAMASSA. AF_03/2024</t>
  </si>
  <si>
    <t>1.3.3.</t>
  </si>
  <si>
    <t>1.3.4.</t>
  </si>
  <si>
    <t>1.3.5.</t>
  </si>
  <si>
    <t>RAFAEL FRANCISCO FAVERO</t>
  </si>
  <si>
    <t>ENGENHEIRO CIVIL</t>
  </si>
  <si>
    <t>FISCAL DE CONTRATOS</t>
  </si>
  <si>
    <t>Guariba, 08 de maio de 2026</t>
  </si>
  <si>
    <t>1.3.6.</t>
  </si>
  <si>
    <t>1.4.4.</t>
  </si>
  <si>
    <t>1.4.5.</t>
  </si>
  <si>
    <t>1.4.6.</t>
  </si>
  <si>
    <t>RECAPE</t>
  </si>
  <si>
    <t>RAMPAS 1</t>
  </si>
  <si>
    <t xml:space="preserve">RAMPAS 2 </t>
  </si>
  <si>
    <t>Imprimação betuminosa ligante</t>
  </si>
  <si>
    <t>OBJETO: CONTRATAÇÃO DE EMPRESA LEGALMENTE ESTABELECIDA E ESPECIALIZADA, PARA EXECUÇÃO DE 9.158,48 M² DE RECAPEAMENTO ASFÁLTICO, EM PERÍMETRO URBANO NO MUNICÍPIO DE GUARIBA/SP, CONFORME DESCRITO ABAIXO, INCLUINDO O FORNECIMENTO DE MATERIAIS, MEDIANTE CONVÊNIO FIRMADO COM O GOVERNO FEDERAL, ATRAVÉS DO MINISTÉRIO DAS CIDADES - CONVÊNIO Nº 966792/2024, SOB REGIME DE EMPREITADA POR PREÇO GLOBAL.</t>
  </si>
  <si>
    <t>PAVTER PAVIMENTAÇÃO LTDA - CNPJ: 47.068.372/0001-13</t>
  </si>
  <si>
    <t>058/2025</t>
  </si>
  <si>
    <t>097/2025</t>
  </si>
  <si>
    <t>CONCORRÊNCIA ELETRÔNICA N° 009/2025</t>
  </si>
  <si>
    <t>23/07/2025 - 23/07/2026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</si>
</sst>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6" formatCode="_(* #,##0.00_);_(* \(#,##0.00\);_(* \-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5" fillId="0" borderId="1" xfId="0" applyFont="1" applyBorder="1"/>
    <xf numFmtId="164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2" fillId="0" borderId="18" xfId="0" applyFont="1" applyBorder="1"/>
    <xf numFmtId="0" fontId="2" fillId="0" borderId="17" xfId="0" applyFont="1" applyBorder="1"/>
    <xf numFmtId="0" fontId="2" fillId="0" borderId="22" xfId="0" applyFont="1" applyBorder="1"/>
    <xf numFmtId="164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/>
    </xf>
    <xf numFmtId="0" fontId="0" fillId="0" borderId="23" xfId="0" applyBorder="1"/>
    <xf numFmtId="0" fontId="0" fillId="0" borderId="1" xfId="0" applyBorder="1" applyAlignment="1" applyProtection="1">
      <alignment horizontal="center" vertical="center" wrapText="1"/>
      <protection locked="0"/>
    </xf>
    <xf numFmtId="166" fontId="0" fillId="0" borderId="1" xfId="1" applyNumberFormat="1" applyFont="1" applyFill="1" applyBorder="1" applyAlignment="1" applyProtection="1">
      <alignment vertical="center" shrinkToFi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justify"/>
    </xf>
    <xf numFmtId="0" fontId="0" fillId="0" borderId="12" xfId="0" applyBorder="1" applyAlignment="1">
      <alignment horizontal="center" vertical="justify"/>
    </xf>
    <xf numFmtId="0" fontId="0" fillId="0" borderId="13" xfId="0" applyBorder="1" applyAlignment="1">
      <alignment horizontal="center" vertical="justify"/>
    </xf>
    <xf numFmtId="0" fontId="0" fillId="0" borderId="14" xfId="0" applyBorder="1" applyAlignment="1">
      <alignment horizontal="center" vertical="justify"/>
    </xf>
    <xf numFmtId="0" fontId="0" fillId="0" borderId="15" xfId="0" applyBorder="1" applyAlignment="1">
      <alignment horizontal="center" vertical="justify"/>
    </xf>
    <xf numFmtId="0" fontId="0" fillId="0" borderId="16" xfId="0" applyBorder="1" applyAlignment="1">
      <alignment horizontal="center" vertical="justify"/>
    </xf>
    <xf numFmtId="0" fontId="2" fillId="0" borderId="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14"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 val="0"/>
        <condense val="0"/>
        <extend val="0"/>
        <color indexed="22"/>
      </font>
      <fill>
        <patternFill patternType="solid">
          <fgColor indexed="44"/>
          <bgColor indexed="22"/>
        </patternFill>
      </fill>
    </dxf>
    <dxf>
      <font>
        <b val="0"/>
        <condense val="0"/>
        <extend val="0"/>
        <color indexed="55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microsoft.com/office/2022/10/relationships/richValueRel" Target="richData/richValueRel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REFEITURA%202023/CONV&#202;NIO/ESTADUAL/PE%20029-2024_RECAPE%20500_250_%20MIL_CONV&#202;NIOS_LOTE%201%20e%20LOTE%202/CONTRATO%20EM%20ANDAMENTO/PEDIDO%20ADITAMENTO/DOC/PLANILHA_aditamento%20lote%201%20e%202.xls" TargetMode="External"/><Relationship Id="rId2" Type="http://schemas.openxmlformats.org/officeDocument/2006/relationships/externalLinkPath" Target="file:///Y:\PREFEITURA%202023\CONV&#202;NIO\ESTADUAL\PE%20029-2024_RECAPE%20500_250_%20MIL_CONV&#202;NIOS_LOTE%201%20e%20LOTE%202\CONTRATO%20EM%20ANDAMENTO\PEDIDO%20ADITAMENTO\DOC\PLANILHA_aditamento%20lote%201%20e%202.xls" TargetMode="External"/><Relationship Id="rId1" Type="http://schemas.openxmlformats.org/officeDocument/2006/relationships/externalLinkPath" Target="/PREFEITURA%202023/CONV&#202;NIO/ESTADUAL/PE%20029-2024_RECAPE%20500_250_%20MIL_CONV&#202;NIOS_LOTE%201%20e%20LOTE%202/CONTRATO%20EM%20ANDAMENTO/PEDIDO%20ADITAMENTO/DOC/PLANILHA_aditamento%20lote%201%20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 refreshError="1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2E96-F082-46A7-A600-5899F49B7209}">
  <dimension ref="A1:N39"/>
  <sheetViews>
    <sheetView tabSelected="1" topLeftCell="A28" zoomScale="85" zoomScaleNormal="85" workbookViewId="0">
      <selection activeCell="E9" sqref="E9"/>
    </sheetView>
  </sheetViews>
  <sheetFormatPr defaultRowHeight="15" x14ac:dyDescent="0.25"/>
  <cols>
    <col min="2" max="2" width="39.7109375" customWidth="1"/>
    <col min="3" max="3" width="12.85546875" customWidth="1"/>
    <col min="4" max="4" width="14.42578125" customWidth="1"/>
    <col min="5" max="5" width="11.42578125" customWidth="1"/>
    <col min="6" max="6" width="13.5703125" bestFit="1" customWidth="1"/>
    <col min="7" max="7" width="26.28515625" bestFit="1" customWidth="1"/>
    <col min="8" max="8" width="14.7109375" bestFit="1" customWidth="1"/>
    <col min="9" max="9" width="11.140625" bestFit="1" customWidth="1"/>
    <col min="10" max="10" width="13.28515625" bestFit="1" customWidth="1"/>
    <col min="11" max="11" width="18.7109375" bestFit="1" customWidth="1"/>
    <col min="13" max="13" width="26.28515625" bestFit="1" customWidth="1"/>
  </cols>
  <sheetData>
    <row r="1" spans="1:14" ht="47.25" customHeight="1" x14ac:dyDescent="0.25">
      <c r="A1" s="28" t="e" vm="1">
        <v>#VALUE!</v>
      </c>
      <c r="B1" s="29"/>
      <c r="C1" s="30" t="s">
        <v>33</v>
      </c>
      <c r="D1" s="31"/>
      <c r="E1" s="31"/>
      <c r="F1" s="31"/>
      <c r="G1" s="31"/>
      <c r="H1" s="31"/>
      <c r="I1" s="31"/>
      <c r="J1" s="31"/>
      <c r="K1" s="32"/>
    </row>
    <row r="2" spans="1:14" ht="24" x14ac:dyDescent="0.25">
      <c r="A2" s="33" t="s">
        <v>35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4" ht="55.5" customHeight="1" thickBot="1" x14ac:dyDescent="0.3">
      <c r="A3" s="36" t="s">
        <v>67</v>
      </c>
      <c r="B3" s="37"/>
      <c r="C3" s="37"/>
      <c r="D3" s="37"/>
      <c r="E3" s="37"/>
      <c r="F3" s="37"/>
      <c r="G3" s="37"/>
      <c r="H3" s="37"/>
      <c r="I3" s="37"/>
      <c r="J3" s="37"/>
      <c r="K3" s="38"/>
    </row>
    <row r="4" spans="1:14" x14ac:dyDescent="0.25">
      <c r="A4" s="39"/>
      <c r="B4" s="40"/>
      <c r="C4" s="45" t="s">
        <v>14</v>
      </c>
      <c r="D4" s="45"/>
      <c r="E4" s="46" t="s">
        <v>68</v>
      </c>
      <c r="F4" s="47"/>
      <c r="G4" s="47"/>
      <c r="H4" s="47"/>
      <c r="I4" s="47"/>
      <c r="J4" s="47"/>
      <c r="K4" s="48"/>
    </row>
    <row r="5" spans="1:14" x14ac:dyDescent="0.25">
      <c r="A5" s="41"/>
      <c r="B5" s="42"/>
      <c r="C5" s="49" t="s">
        <v>15</v>
      </c>
      <c r="D5" s="50"/>
      <c r="E5" s="51" t="s">
        <v>69</v>
      </c>
      <c r="F5" s="52"/>
      <c r="G5" s="52"/>
      <c r="H5" s="52"/>
      <c r="I5" s="52"/>
      <c r="J5" s="52"/>
      <c r="K5" s="53"/>
    </row>
    <row r="6" spans="1:14" x14ac:dyDescent="0.25">
      <c r="A6" s="41"/>
      <c r="B6" s="42"/>
      <c r="C6" s="49" t="s">
        <v>36</v>
      </c>
      <c r="D6" s="50"/>
      <c r="E6" s="51" t="s">
        <v>70</v>
      </c>
      <c r="F6" s="52"/>
      <c r="G6" s="52"/>
      <c r="H6" s="52"/>
      <c r="I6" s="52"/>
      <c r="J6" s="52"/>
      <c r="K6" s="53"/>
    </row>
    <row r="7" spans="1:14" x14ac:dyDescent="0.25">
      <c r="A7" s="41"/>
      <c r="B7" s="42"/>
      <c r="C7" s="49" t="s">
        <v>37</v>
      </c>
      <c r="D7" s="50"/>
      <c r="E7" s="51" t="s">
        <v>71</v>
      </c>
      <c r="F7" s="52"/>
      <c r="G7" s="52"/>
      <c r="H7" s="52"/>
      <c r="I7" s="52"/>
      <c r="J7" s="52"/>
      <c r="K7" s="53"/>
    </row>
    <row r="8" spans="1:14" x14ac:dyDescent="0.25">
      <c r="A8" s="43"/>
      <c r="B8" s="44"/>
      <c r="C8" s="49" t="s">
        <v>16</v>
      </c>
      <c r="D8" s="50"/>
      <c r="E8" s="51" t="s">
        <v>72</v>
      </c>
      <c r="F8" s="52"/>
      <c r="G8" s="52"/>
      <c r="H8" s="52"/>
      <c r="I8" s="52"/>
      <c r="J8" s="52"/>
      <c r="K8" s="53"/>
      <c r="M8" s="56"/>
      <c r="N8" s="56"/>
    </row>
    <row r="9" spans="1:14" x14ac:dyDescent="0.25">
      <c r="A9" s="6" t="s">
        <v>0</v>
      </c>
      <c r="B9" s="7" t="s">
        <v>1</v>
      </c>
      <c r="C9" s="7" t="s">
        <v>5</v>
      </c>
      <c r="D9" s="7" t="s">
        <v>2</v>
      </c>
      <c r="E9" s="7" t="s">
        <v>3</v>
      </c>
      <c r="F9" s="7" t="s">
        <v>4</v>
      </c>
      <c r="G9" s="7" t="s">
        <v>17</v>
      </c>
      <c r="H9" s="7" t="s">
        <v>18</v>
      </c>
      <c r="I9" s="7" t="s">
        <v>19</v>
      </c>
      <c r="J9" s="7" t="s">
        <v>20</v>
      </c>
      <c r="K9" s="8" t="s">
        <v>21</v>
      </c>
      <c r="M9" s="54"/>
      <c r="N9" s="54"/>
    </row>
    <row r="10" spans="1:14" x14ac:dyDescent="0.25">
      <c r="A10" s="18" t="s">
        <v>8</v>
      </c>
      <c r="B10" s="22" t="s">
        <v>22</v>
      </c>
      <c r="C10" s="10"/>
      <c r="D10" s="11"/>
      <c r="E10" s="12"/>
      <c r="F10" s="4"/>
      <c r="G10" s="4"/>
      <c r="H10" s="4"/>
      <c r="I10" s="4"/>
      <c r="J10" s="4"/>
      <c r="K10" s="5"/>
      <c r="M10" s="54"/>
      <c r="N10" s="54"/>
    </row>
    <row r="11" spans="1:14" x14ac:dyDescent="0.25">
      <c r="A11" s="17" t="s">
        <v>9</v>
      </c>
      <c r="B11" s="22" t="s">
        <v>63</v>
      </c>
      <c r="C11" s="19"/>
      <c r="D11" s="20"/>
      <c r="E11" s="12"/>
      <c r="F11" s="4"/>
      <c r="G11" s="20"/>
      <c r="H11" s="5"/>
      <c r="I11" s="5"/>
      <c r="J11" s="4"/>
      <c r="K11" s="5"/>
    </row>
    <row r="12" spans="1:14" ht="45" x14ac:dyDescent="0.25">
      <c r="A12" s="16" t="s">
        <v>10</v>
      </c>
      <c r="B12" s="22" t="s">
        <v>38</v>
      </c>
      <c r="C12" s="14" t="s">
        <v>6</v>
      </c>
      <c r="D12" s="15">
        <v>4.5</v>
      </c>
      <c r="E12" s="12"/>
      <c r="F12" s="4"/>
      <c r="G12" s="15">
        <v>346.08</v>
      </c>
      <c r="H12" s="5">
        <f>D12*G12</f>
        <v>1557.36</v>
      </c>
      <c r="I12" s="4"/>
      <c r="J12" s="4"/>
      <c r="K12" s="5">
        <f>H12+I12</f>
        <v>1557.36</v>
      </c>
    </row>
    <row r="13" spans="1:14" ht="30" x14ac:dyDescent="0.25">
      <c r="A13" s="17" t="s">
        <v>11</v>
      </c>
      <c r="B13" s="22" t="s">
        <v>41</v>
      </c>
      <c r="C13" s="14" t="s">
        <v>6</v>
      </c>
      <c r="D13" s="15">
        <v>9158.48</v>
      </c>
      <c r="E13" s="12"/>
      <c r="F13" s="4"/>
      <c r="G13" s="15">
        <v>1.95</v>
      </c>
      <c r="H13" s="5">
        <f t="shared" ref="H13:H32" si="0">D13*G13</f>
        <v>17859.036</v>
      </c>
      <c r="I13" s="4"/>
      <c r="J13" s="4"/>
      <c r="K13" s="5">
        <f t="shared" ref="K13:K32" si="1">H13+I13</f>
        <v>17859.036</v>
      </c>
    </row>
    <row r="14" spans="1:14" x14ac:dyDescent="0.25">
      <c r="A14" s="17" t="s">
        <v>12</v>
      </c>
      <c r="B14" s="22" t="s">
        <v>66</v>
      </c>
      <c r="C14" s="14" t="s">
        <v>6</v>
      </c>
      <c r="D14" s="15">
        <v>9158.48</v>
      </c>
      <c r="E14" s="12"/>
      <c r="F14" s="4"/>
      <c r="G14" s="15">
        <v>4.76</v>
      </c>
      <c r="H14" s="5">
        <f t="shared" si="0"/>
        <v>43594.364799999996</v>
      </c>
      <c r="I14" s="4"/>
      <c r="J14" s="4"/>
      <c r="K14" s="5">
        <f t="shared" si="1"/>
        <v>43594.364799999996</v>
      </c>
    </row>
    <row r="15" spans="1:14" ht="60" x14ac:dyDescent="0.25">
      <c r="A15" s="17" t="s">
        <v>13</v>
      </c>
      <c r="B15" s="22" t="s">
        <v>42</v>
      </c>
      <c r="C15" s="14" t="s">
        <v>7</v>
      </c>
      <c r="D15" s="15">
        <v>274.74</v>
      </c>
      <c r="E15" s="12"/>
      <c r="F15" s="4"/>
      <c r="G15" s="15">
        <v>1058.8</v>
      </c>
      <c r="H15" s="5">
        <f t="shared" si="0"/>
        <v>290894.712</v>
      </c>
      <c r="I15" s="5"/>
      <c r="J15" s="4"/>
      <c r="K15" s="5">
        <f t="shared" si="1"/>
        <v>290894.712</v>
      </c>
    </row>
    <row r="16" spans="1:14" ht="60" x14ac:dyDescent="0.25">
      <c r="A16" s="17" t="s">
        <v>34</v>
      </c>
      <c r="B16" s="22" t="s">
        <v>43</v>
      </c>
      <c r="C16" s="14" t="s">
        <v>44</v>
      </c>
      <c r="D16" s="15">
        <v>5495.0899999999992</v>
      </c>
      <c r="E16" s="12"/>
      <c r="F16" s="4"/>
      <c r="G16" s="15">
        <v>1.89</v>
      </c>
      <c r="H16" s="5">
        <f t="shared" si="0"/>
        <v>10385.720099999999</v>
      </c>
      <c r="I16" s="5"/>
      <c r="J16" s="4"/>
      <c r="K16" s="5">
        <f t="shared" si="1"/>
        <v>10385.720099999999</v>
      </c>
    </row>
    <row r="17" spans="1:11" x14ac:dyDescent="0.25">
      <c r="A17" s="16" t="s">
        <v>24</v>
      </c>
      <c r="B17" s="22" t="s">
        <v>48</v>
      </c>
      <c r="C17" s="14" t="s">
        <v>23</v>
      </c>
      <c r="D17" s="15">
        <v>0</v>
      </c>
      <c r="E17" s="12"/>
      <c r="F17" s="4"/>
      <c r="G17" s="15">
        <v>0</v>
      </c>
      <c r="H17" s="5">
        <f t="shared" si="0"/>
        <v>0</v>
      </c>
      <c r="I17" s="5"/>
      <c r="J17" s="4"/>
      <c r="K17" s="5">
        <f t="shared" si="1"/>
        <v>0</v>
      </c>
    </row>
    <row r="18" spans="1:11" ht="75" x14ac:dyDescent="0.25">
      <c r="A18" s="17" t="s">
        <v>25</v>
      </c>
      <c r="B18" s="22" t="s">
        <v>49</v>
      </c>
      <c r="C18" s="14" t="s">
        <v>6</v>
      </c>
      <c r="D18" s="15">
        <v>77.819999999999993</v>
      </c>
      <c r="E18" s="21"/>
      <c r="F18" s="4"/>
      <c r="G18" s="15">
        <v>28.34</v>
      </c>
      <c r="H18" s="5">
        <f t="shared" si="0"/>
        <v>2205.4187999999999</v>
      </c>
      <c r="I18" s="5"/>
      <c r="J18" s="4"/>
      <c r="K18" s="5">
        <f t="shared" si="1"/>
        <v>2205.4187999999999</v>
      </c>
    </row>
    <row r="19" spans="1:11" x14ac:dyDescent="0.25">
      <c r="A19" s="23" t="s">
        <v>26</v>
      </c>
      <c r="B19" s="23" t="s">
        <v>64</v>
      </c>
      <c r="C19" s="14" t="s">
        <v>23</v>
      </c>
      <c r="D19" s="15">
        <v>0</v>
      </c>
      <c r="E19" s="24"/>
      <c r="F19" s="2"/>
      <c r="G19" s="15">
        <v>0</v>
      </c>
      <c r="H19" s="5">
        <f t="shared" si="0"/>
        <v>0</v>
      </c>
      <c r="I19" s="3"/>
      <c r="J19" s="2"/>
      <c r="K19" s="5">
        <f t="shared" si="1"/>
        <v>0</v>
      </c>
    </row>
    <row r="20" spans="1:11" ht="90" x14ac:dyDescent="0.25">
      <c r="A20" s="25" t="s">
        <v>27</v>
      </c>
      <c r="B20" s="26" t="s">
        <v>50</v>
      </c>
      <c r="C20" s="14" t="s">
        <v>39</v>
      </c>
      <c r="D20" s="15">
        <v>2</v>
      </c>
      <c r="E20" s="24"/>
      <c r="F20" s="2"/>
      <c r="G20" s="15">
        <v>6.36</v>
      </c>
      <c r="H20" s="5">
        <f t="shared" si="0"/>
        <v>12.72</v>
      </c>
      <c r="I20" s="3"/>
      <c r="J20" s="2"/>
      <c r="K20" s="5">
        <f t="shared" si="1"/>
        <v>12.72</v>
      </c>
    </row>
    <row r="21" spans="1:11" ht="60" x14ac:dyDescent="0.25">
      <c r="A21" s="25" t="s">
        <v>28</v>
      </c>
      <c r="B21" s="26" t="s">
        <v>45</v>
      </c>
      <c r="C21" s="14" t="s">
        <v>7</v>
      </c>
      <c r="D21" s="15">
        <v>11.45</v>
      </c>
      <c r="E21" s="24"/>
      <c r="F21" s="2"/>
      <c r="G21" s="15">
        <v>92.06</v>
      </c>
      <c r="H21" s="5">
        <f t="shared" si="0"/>
        <v>1054.087</v>
      </c>
      <c r="I21" s="3"/>
      <c r="J21" s="2"/>
      <c r="K21" s="5">
        <f t="shared" si="1"/>
        <v>1054.087</v>
      </c>
    </row>
    <row r="22" spans="1:11" ht="75" x14ac:dyDescent="0.25">
      <c r="A22" s="25" t="s">
        <v>52</v>
      </c>
      <c r="B22" s="26" t="s">
        <v>46</v>
      </c>
      <c r="C22" s="14" t="s">
        <v>7</v>
      </c>
      <c r="D22" s="15">
        <v>11.45</v>
      </c>
      <c r="E22" s="24"/>
      <c r="F22" s="2"/>
      <c r="G22" s="15">
        <v>7.31</v>
      </c>
      <c r="H22" s="5">
        <f t="shared" si="0"/>
        <v>83.699499999999986</v>
      </c>
      <c r="I22" s="3"/>
      <c r="J22" s="2"/>
      <c r="K22" s="5">
        <f t="shared" si="1"/>
        <v>83.699499999999986</v>
      </c>
    </row>
    <row r="23" spans="1:11" ht="60" x14ac:dyDescent="0.25">
      <c r="A23" s="25" t="s">
        <v>53</v>
      </c>
      <c r="B23" s="26" t="s">
        <v>47</v>
      </c>
      <c r="C23" s="14" t="s">
        <v>7</v>
      </c>
      <c r="D23" s="15">
        <v>10.93</v>
      </c>
      <c r="E23" s="24"/>
      <c r="F23" s="2"/>
      <c r="G23" s="15">
        <v>121.58</v>
      </c>
      <c r="H23" s="5">
        <f t="shared" si="0"/>
        <v>1328.8694</v>
      </c>
      <c r="I23" s="3"/>
      <c r="J23" s="2"/>
      <c r="K23" s="5">
        <f t="shared" si="1"/>
        <v>1328.8694</v>
      </c>
    </row>
    <row r="24" spans="1:11" ht="75" x14ac:dyDescent="0.25">
      <c r="A24" s="25" t="s">
        <v>54</v>
      </c>
      <c r="B24" s="26" t="s">
        <v>40</v>
      </c>
      <c r="C24" s="14" t="s">
        <v>7</v>
      </c>
      <c r="D24" s="15">
        <v>11.71</v>
      </c>
      <c r="E24" s="24"/>
      <c r="F24" s="2"/>
      <c r="G24" s="15">
        <v>479.07</v>
      </c>
      <c r="H24" s="5">
        <f t="shared" si="0"/>
        <v>5609.9097000000002</v>
      </c>
      <c r="I24" s="3"/>
      <c r="J24" s="2"/>
      <c r="K24" s="5">
        <f t="shared" si="1"/>
        <v>5609.9097000000002</v>
      </c>
    </row>
    <row r="25" spans="1:11" ht="45" x14ac:dyDescent="0.25">
      <c r="A25" s="25" t="s">
        <v>59</v>
      </c>
      <c r="B25" s="26" t="s">
        <v>51</v>
      </c>
      <c r="C25" s="14" t="s">
        <v>6</v>
      </c>
      <c r="D25" s="15">
        <v>4</v>
      </c>
      <c r="E25" s="24"/>
      <c r="F25" s="2"/>
      <c r="G25" s="15">
        <v>136.29</v>
      </c>
      <c r="H25" s="5">
        <f t="shared" si="0"/>
        <v>545.16</v>
      </c>
      <c r="I25" s="3"/>
      <c r="J25" s="2"/>
      <c r="K25" s="5">
        <f t="shared" si="1"/>
        <v>545.16</v>
      </c>
    </row>
    <row r="26" spans="1:11" x14ac:dyDescent="0.25">
      <c r="A26" s="23" t="s">
        <v>29</v>
      </c>
      <c r="B26" s="23" t="s">
        <v>65</v>
      </c>
      <c r="C26" s="14" t="s">
        <v>23</v>
      </c>
      <c r="D26" s="15">
        <v>0</v>
      </c>
      <c r="E26" s="1"/>
      <c r="F26" s="1"/>
      <c r="G26" s="15">
        <v>0</v>
      </c>
      <c r="H26" s="5">
        <f t="shared" si="0"/>
        <v>0</v>
      </c>
      <c r="I26" s="1"/>
      <c r="J26" s="1"/>
      <c r="K26" s="5">
        <f t="shared" si="1"/>
        <v>0</v>
      </c>
    </row>
    <row r="27" spans="1:11" ht="90" x14ac:dyDescent="0.25">
      <c r="A27" s="1" t="s">
        <v>30</v>
      </c>
      <c r="B27" s="27" t="s">
        <v>50</v>
      </c>
      <c r="C27" s="14" t="s">
        <v>39</v>
      </c>
      <c r="D27" s="15">
        <v>11.5</v>
      </c>
      <c r="E27" s="1"/>
      <c r="F27" s="1"/>
      <c r="G27" s="15">
        <v>6.36</v>
      </c>
      <c r="H27" s="5">
        <f t="shared" si="0"/>
        <v>73.14</v>
      </c>
      <c r="I27" s="1"/>
      <c r="J27" s="1"/>
      <c r="K27" s="5">
        <f t="shared" si="1"/>
        <v>73.14</v>
      </c>
    </row>
    <row r="28" spans="1:11" ht="60" x14ac:dyDescent="0.25">
      <c r="A28" s="1" t="s">
        <v>31</v>
      </c>
      <c r="B28" s="27" t="s">
        <v>45</v>
      </c>
      <c r="C28" s="14" t="s">
        <v>7</v>
      </c>
      <c r="D28" s="15">
        <v>11.61</v>
      </c>
      <c r="E28" s="1"/>
      <c r="F28" s="1"/>
      <c r="G28" s="15">
        <v>92.06</v>
      </c>
      <c r="H28" s="5">
        <f t="shared" si="0"/>
        <v>1068.8165999999999</v>
      </c>
      <c r="I28" s="1"/>
      <c r="J28" s="1"/>
      <c r="K28" s="5">
        <f t="shared" si="1"/>
        <v>1068.8165999999999</v>
      </c>
    </row>
    <row r="29" spans="1:11" ht="75" x14ac:dyDescent="0.25">
      <c r="A29" s="1" t="s">
        <v>32</v>
      </c>
      <c r="B29" s="27" t="s">
        <v>46</v>
      </c>
      <c r="C29" s="14" t="s">
        <v>7</v>
      </c>
      <c r="D29" s="15">
        <v>11.61</v>
      </c>
      <c r="E29" s="1"/>
      <c r="F29" s="1"/>
      <c r="G29" s="15">
        <v>7.31</v>
      </c>
      <c r="H29" s="5">
        <f t="shared" si="0"/>
        <v>84.869099999999989</v>
      </c>
      <c r="I29" s="1"/>
      <c r="J29" s="1"/>
      <c r="K29" s="5">
        <f t="shared" si="1"/>
        <v>84.869099999999989</v>
      </c>
    </row>
    <row r="30" spans="1:11" ht="60" x14ac:dyDescent="0.25">
      <c r="A30" s="1" t="s">
        <v>60</v>
      </c>
      <c r="B30" s="27" t="s">
        <v>47</v>
      </c>
      <c r="C30" s="14" t="s">
        <v>7</v>
      </c>
      <c r="D30" s="15">
        <v>2.3199999999999998</v>
      </c>
      <c r="E30" s="1"/>
      <c r="F30" s="1"/>
      <c r="G30" s="15">
        <v>121.58</v>
      </c>
      <c r="H30" s="5">
        <f t="shared" si="0"/>
        <v>282.06559999999996</v>
      </c>
      <c r="I30" s="1"/>
      <c r="J30" s="1"/>
      <c r="K30" s="5">
        <f t="shared" si="1"/>
        <v>282.06559999999996</v>
      </c>
    </row>
    <row r="31" spans="1:11" ht="75" x14ac:dyDescent="0.25">
      <c r="A31" s="1" t="s">
        <v>61</v>
      </c>
      <c r="B31" s="27" t="s">
        <v>40</v>
      </c>
      <c r="C31" s="14" t="s">
        <v>7</v>
      </c>
      <c r="D31" s="15">
        <v>16.25</v>
      </c>
      <c r="E31" s="1"/>
      <c r="F31" s="1"/>
      <c r="G31" s="15">
        <v>479.07</v>
      </c>
      <c r="H31" s="5">
        <f t="shared" si="0"/>
        <v>7784.8874999999998</v>
      </c>
      <c r="I31" s="1"/>
      <c r="J31" s="1"/>
      <c r="K31" s="5">
        <f t="shared" si="1"/>
        <v>7784.8874999999998</v>
      </c>
    </row>
    <row r="32" spans="1:11" ht="45" x14ac:dyDescent="0.25">
      <c r="A32" s="1" t="s">
        <v>62</v>
      </c>
      <c r="B32" s="27" t="s">
        <v>51</v>
      </c>
      <c r="C32" s="14" t="s">
        <v>6</v>
      </c>
      <c r="D32" s="15">
        <v>17.25</v>
      </c>
      <c r="E32" s="1"/>
      <c r="F32" s="1"/>
      <c r="G32" s="15">
        <v>136.29</v>
      </c>
      <c r="H32" s="5">
        <f t="shared" si="0"/>
        <v>2351.0025000000001</v>
      </c>
      <c r="I32" s="1"/>
      <c r="J32" s="1"/>
      <c r="K32" s="5">
        <f t="shared" si="1"/>
        <v>2351.0025000000001</v>
      </c>
    </row>
    <row r="33" spans="7:11" x14ac:dyDescent="0.25">
      <c r="K33" s="9">
        <f>SUM(K12:K32)</f>
        <v>386775.83859999996</v>
      </c>
    </row>
    <row r="34" spans="7:11" x14ac:dyDescent="0.25">
      <c r="G34" t="s">
        <v>58</v>
      </c>
    </row>
    <row r="36" spans="7:11" x14ac:dyDescent="0.25">
      <c r="G36" s="13"/>
      <c r="H36" s="13"/>
    </row>
    <row r="37" spans="7:11" x14ac:dyDescent="0.25">
      <c r="G37" s="55" t="s">
        <v>55</v>
      </c>
      <c r="H37" s="55"/>
    </row>
    <row r="38" spans="7:11" x14ac:dyDescent="0.25">
      <c r="G38" s="54" t="s">
        <v>56</v>
      </c>
      <c r="H38" s="54"/>
    </row>
    <row r="39" spans="7:11" x14ac:dyDescent="0.25">
      <c r="G39" s="54" t="s">
        <v>57</v>
      </c>
      <c r="H39" s="54"/>
    </row>
  </sheetData>
  <mergeCells count="21">
    <mergeCell ref="M8:N8"/>
    <mergeCell ref="A1:B1"/>
    <mergeCell ref="C1:K1"/>
    <mergeCell ref="A2:K2"/>
    <mergeCell ref="A3:K3"/>
    <mergeCell ref="A4:B8"/>
    <mergeCell ref="C4:D4"/>
    <mergeCell ref="E4:K4"/>
    <mergeCell ref="C5:D5"/>
    <mergeCell ref="E5:K5"/>
    <mergeCell ref="C6:D6"/>
    <mergeCell ref="E6:K6"/>
    <mergeCell ref="C7:D7"/>
    <mergeCell ref="E7:K7"/>
    <mergeCell ref="C8:D8"/>
    <mergeCell ref="E8:K8"/>
    <mergeCell ref="M9:N9"/>
    <mergeCell ref="M10:N10"/>
    <mergeCell ref="G37:H37"/>
    <mergeCell ref="G38:H38"/>
    <mergeCell ref="G39:H39"/>
  </mergeCells>
  <conditionalFormatting sqref="A10:A14">
    <cfRule type="expression" dxfId="13" priority="29" stopIfTrue="1">
      <formula>$C10=1</formula>
    </cfRule>
    <cfRule type="expression" dxfId="12" priority="30" stopIfTrue="1">
      <formula>OR($C10=0,$C10=2,$C10=3,$C10=4)</formula>
    </cfRule>
  </conditionalFormatting>
  <conditionalFormatting sqref="A17:A19">
    <cfRule type="expression" dxfId="11" priority="21" stopIfTrue="1">
      <formula>$C17=1</formula>
    </cfRule>
    <cfRule type="expression" dxfId="10" priority="22" stopIfTrue="1">
      <formula>OR($C17=0,$C17=2,$C17=3,$C17=4)</formula>
    </cfRule>
  </conditionalFormatting>
  <conditionalFormatting sqref="A26:B26">
    <cfRule type="expression" dxfId="9" priority="27" stopIfTrue="1">
      <formula>$C26=1</formula>
    </cfRule>
    <cfRule type="expression" dxfId="8" priority="28" stopIfTrue="1">
      <formula>OR($C26=0,$C26=2,$C26=3,$C26=4)</formula>
    </cfRule>
  </conditionalFormatting>
  <conditionalFormatting sqref="B10:B19">
    <cfRule type="expression" dxfId="7" priority="13" stopIfTrue="1">
      <formula>$C10=1</formula>
    </cfRule>
    <cfRule type="expression" dxfId="6" priority="14" stopIfTrue="1">
      <formula>OR($C10=0,$C10=2,$C10=3,$C10=4)</formula>
    </cfRule>
  </conditionalFormatting>
  <conditionalFormatting sqref="C11:C32">
    <cfRule type="expression" dxfId="5" priority="15" stopIfTrue="1">
      <formula>$C11=1</formula>
    </cfRule>
    <cfRule type="expression" dxfId="4" priority="16" stopIfTrue="1">
      <formula>OR($C11=0,$C11=2,$C11=3,$C11=4)</formula>
    </cfRule>
  </conditionalFormatting>
  <conditionalFormatting sqref="D12:D32">
    <cfRule type="expression" dxfId="3" priority="7" stopIfTrue="1">
      <formula>$C12=1</formula>
    </cfRule>
    <cfRule type="expression" dxfId="2" priority="8" stopIfTrue="1">
      <formula>OR($C12=0,$C12=2,$C12=3,$C12=4)</formula>
    </cfRule>
  </conditionalFormatting>
  <conditionalFormatting sqref="G12:G32">
    <cfRule type="expression" dxfId="1" priority="1" stopIfTrue="1">
      <formula>$C12=1</formula>
    </cfRule>
    <cfRule type="expression" dxfId="0" priority="2" stopIfTrue="1">
      <formula>OR($C12=0,$C12=2,$C12=3,$C12=4)</formula>
    </cfRule>
  </conditionalFormatting>
  <dataValidations count="2">
    <dataValidation allowBlank="1" showInputMessage="1" showErrorMessage="1" prompt="A entrada de quantidades é feita na coluna AJ se acompanhamento por BM, ou na aba &quot;Memória de Cálculo/PLQ&quot; se acompanhamento por PLE." sqref="D12:D32" xr:uid="{AAF78D6D-3356-471C-90E5-8347EA2586FF}"/>
    <dataValidation allowBlank="1" showInputMessage="1" showErrorMessage="1" prompt="Para Orçamento Proposto, o Preço Unitário é resultado do produto do Custo Unitário pelo BDI._x000a_Para Orçamento Licitado, deve ser preenchido na Coluna AL." sqref="G12:G32" xr:uid="{0D033C73-D692-44C6-9534-1303FAE88664}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 058_2025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Usuário</cp:lastModifiedBy>
  <cp:lastPrinted>2026-04-24T10:37:31Z</cp:lastPrinted>
  <dcterms:created xsi:type="dcterms:W3CDTF">2026-03-23T14:50:53Z</dcterms:created>
  <dcterms:modified xsi:type="dcterms:W3CDTF">2026-05-18T14:01:30Z</dcterms:modified>
</cp:coreProperties>
</file>