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richData/richValueRel.xml" ContentType="application/vnd.ms-excel.richvaluerel+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Z:\AVALIAÇÃO PNTP 2025\OBRAS\OBRAS FINALIZADAS\Rafael\"/>
    </mc:Choice>
  </mc:AlternateContent>
  <xr:revisionPtr revIDLastSave="0" documentId="13_ncr:1_{FFD3DADF-5D95-442C-980C-A249AB30407B}" xr6:coauthVersionLast="47" xr6:coauthVersionMax="47" xr10:uidLastSave="{00000000-0000-0000-0000-000000000000}"/>
  <bookViews>
    <workbookView xWindow="-120" yWindow="-120" windowWidth="20730" windowHeight="11040" xr2:uid="{00000000-000D-0000-FFFF-FFFF00000000}"/>
  </bookViews>
  <sheets>
    <sheet name="Cont 029_2025" sheetId="9" r:id="rId1"/>
  </sheets>
  <externalReferences>
    <externalReference r:id="rId2"/>
  </externalReferences>
  <definedNames>
    <definedName name="ORÇAMENTO.BancoRef" hidden="1">#REF!</definedName>
    <definedName name="ORÇAMENTO.CustoUnitario" hidden="1">ROUND(#REF!,15-13*#REF!)</definedName>
    <definedName name="ORÇAMENTO.PrecoUnitarioLicitado" hidden="1">#REF!</definedName>
    <definedName name="REFERENCIA.Descricao" hidden="1">IF(ISNUMBER(#REF!),OFFSET(INDIRECT(ORÇAMENTO.BancoRef),#REF!-1,3,1),#REF!)</definedName>
    <definedName name="REFERENCIA.Unidade" hidden="1">IF(ISNUMBER(#REF!),OFFSET(INDIRECT(ORÇAMENTO.BancoRef),#REF!-1,4,1),"-")</definedName>
    <definedName name="TIPOORCAMENTO" hidden="1">IF(VALUE([1]MENU!$O$3)=2,"Licitado","Proposto")</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67" i="9" l="1"/>
  <c r="K166" i="9" l="1"/>
  <c r="J166" i="9"/>
  <c r="I166" i="9"/>
  <c r="H166" i="9"/>
  <c r="K165" i="9"/>
  <c r="J165" i="9"/>
  <c r="I165" i="9"/>
  <c r="H165" i="9"/>
  <c r="K164" i="9"/>
  <c r="J164" i="9"/>
  <c r="I164" i="9"/>
  <c r="H164" i="9"/>
  <c r="K163" i="9"/>
  <c r="J163" i="9"/>
  <c r="I163" i="9"/>
  <c r="H163" i="9"/>
  <c r="K162" i="9"/>
  <c r="J162" i="9"/>
  <c r="I162" i="9"/>
  <c r="H162" i="9"/>
  <c r="K161" i="9"/>
  <c r="J161" i="9"/>
  <c r="I161" i="9"/>
  <c r="H161" i="9"/>
  <c r="K160" i="9"/>
  <c r="J160" i="9"/>
  <c r="I160" i="9"/>
  <c r="H160" i="9"/>
  <c r="K159" i="9"/>
  <c r="J159" i="9"/>
  <c r="I159" i="9"/>
  <c r="H159" i="9"/>
  <c r="K158" i="9"/>
  <c r="J158" i="9"/>
  <c r="I158" i="9"/>
  <c r="H158" i="9"/>
  <c r="K157" i="9"/>
  <c r="J157" i="9"/>
  <c r="I157" i="9"/>
  <c r="H157" i="9"/>
  <c r="K156" i="9"/>
  <c r="J156" i="9"/>
  <c r="I156" i="9"/>
  <c r="H156" i="9"/>
  <c r="K155" i="9"/>
  <c r="J155" i="9"/>
  <c r="I155" i="9"/>
  <c r="H155" i="9"/>
  <c r="K154" i="9"/>
  <c r="J154" i="9"/>
  <c r="I154" i="9"/>
  <c r="H154" i="9"/>
  <c r="K153" i="9"/>
  <c r="J153" i="9"/>
  <c r="I153" i="9"/>
  <c r="H153" i="9"/>
  <c r="K152" i="9"/>
  <c r="J152" i="9"/>
  <c r="I152" i="9"/>
  <c r="H152" i="9"/>
  <c r="K151" i="9"/>
  <c r="J151" i="9"/>
  <c r="I151" i="9"/>
  <c r="H151" i="9"/>
  <c r="K150" i="9"/>
  <c r="J150" i="9"/>
  <c r="I150" i="9"/>
  <c r="H150" i="9"/>
  <c r="K149" i="9"/>
  <c r="J149" i="9"/>
  <c r="I149" i="9"/>
  <c r="H149" i="9"/>
  <c r="K148" i="9"/>
  <c r="J148" i="9"/>
  <c r="I148" i="9"/>
  <c r="H148" i="9"/>
  <c r="K147" i="9"/>
  <c r="J147" i="9"/>
  <c r="I147" i="9"/>
  <c r="H147" i="9"/>
  <c r="K146" i="9"/>
  <c r="J146" i="9"/>
  <c r="I146" i="9"/>
  <c r="H146" i="9"/>
  <c r="K145" i="9"/>
  <c r="J145" i="9"/>
  <c r="I145" i="9"/>
  <c r="H145" i="9"/>
  <c r="K144" i="9"/>
  <c r="J144" i="9"/>
  <c r="I144" i="9"/>
  <c r="H144" i="9"/>
  <c r="K143" i="9"/>
  <c r="J143" i="9"/>
  <c r="I143" i="9"/>
  <c r="H143" i="9"/>
  <c r="K142" i="9"/>
  <c r="J142" i="9"/>
  <c r="I142" i="9"/>
  <c r="H142" i="9"/>
  <c r="K141" i="9"/>
  <c r="J141" i="9"/>
  <c r="I141" i="9"/>
  <c r="H141" i="9"/>
  <c r="K140" i="9"/>
  <c r="J140" i="9"/>
  <c r="I140" i="9"/>
  <c r="H140" i="9"/>
  <c r="K139" i="9"/>
  <c r="J139" i="9"/>
  <c r="I139" i="9"/>
  <c r="H139" i="9"/>
  <c r="K138" i="9"/>
  <c r="J138" i="9"/>
  <c r="I138" i="9"/>
  <c r="H138" i="9"/>
  <c r="K137" i="9"/>
  <c r="J137" i="9"/>
  <c r="I137" i="9"/>
  <c r="H137" i="9"/>
  <c r="K136" i="9"/>
  <c r="J136" i="9"/>
  <c r="I136" i="9"/>
  <c r="H136" i="9"/>
  <c r="K135" i="9"/>
  <c r="J135" i="9"/>
  <c r="I135" i="9"/>
  <c r="H135" i="9"/>
  <c r="K134" i="9"/>
  <c r="J134" i="9"/>
  <c r="I134" i="9"/>
  <c r="H134" i="9"/>
  <c r="K133" i="9"/>
  <c r="J133" i="9"/>
  <c r="I133" i="9"/>
  <c r="H133" i="9"/>
  <c r="K132" i="9"/>
  <c r="J132" i="9"/>
  <c r="I132" i="9"/>
  <c r="H132" i="9"/>
  <c r="K131" i="9"/>
  <c r="J131" i="9"/>
  <c r="I131" i="9"/>
  <c r="H131" i="9"/>
  <c r="K130" i="9"/>
  <c r="J130" i="9"/>
  <c r="I130" i="9"/>
  <c r="H130" i="9"/>
  <c r="K129" i="9"/>
  <c r="J129" i="9"/>
  <c r="I129" i="9"/>
  <c r="H129" i="9"/>
  <c r="K128" i="9"/>
  <c r="J128" i="9"/>
  <c r="I128" i="9"/>
  <c r="H128" i="9"/>
  <c r="K127" i="9"/>
  <c r="J127" i="9"/>
  <c r="I127" i="9"/>
  <c r="H127" i="9"/>
  <c r="K126" i="9"/>
  <c r="J126" i="9"/>
  <c r="I126" i="9"/>
  <c r="H126" i="9"/>
  <c r="K125" i="9"/>
  <c r="J125" i="9"/>
  <c r="I125" i="9"/>
  <c r="H125" i="9"/>
  <c r="K124" i="9"/>
  <c r="J124" i="9"/>
  <c r="I124" i="9"/>
  <c r="H124" i="9"/>
  <c r="K123" i="9"/>
  <c r="J123" i="9"/>
  <c r="I123" i="9"/>
  <c r="H123" i="9"/>
  <c r="K122" i="9"/>
  <c r="J122" i="9"/>
  <c r="I122" i="9"/>
  <c r="H122" i="9"/>
  <c r="K121" i="9"/>
  <c r="J121" i="9"/>
  <c r="I121" i="9"/>
  <c r="H121" i="9"/>
  <c r="K120" i="9"/>
  <c r="J120" i="9"/>
  <c r="I120" i="9"/>
  <c r="H120" i="9"/>
  <c r="K119" i="9"/>
  <c r="J119" i="9"/>
  <c r="I119" i="9"/>
  <c r="H119" i="9"/>
  <c r="K118" i="9"/>
  <c r="J118" i="9"/>
  <c r="I118" i="9"/>
  <c r="H118" i="9"/>
  <c r="K117" i="9"/>
  <c r="J117" i="9"/>
  <c r="I117" i="9"/>
  <c r="H117" i="9"/>
  <c r="K116" i="9"/>
  <c r="J116" i="9"/>
  <c r="I116" i="9"/>
  <c r="H116" i="9"/>
  <c r="K115" i="9"/>
  <c r="J115" i="9"/>
  <c r="I115" i="9"/>
  <c r="H115" i="9"/>
  <c r="K114" i="9"/>
  <c r="J114" i="9"/>
  <c r="I114" i="9"/>
  <c r="H114" i="9"/>
  <c r="K113" i="9"/>
  <c r="J113" i="9"/>
  <c r="I113" i="9"/>
  <c r="H113" i="9"/>
  <c r="K112" i="9"/>
  <c r="J112" i="9"/>
  <c r="I112" i="9"/>
  <c r="H112" i="9"/>
  <c r="K111" i="9"/>
  <c r="J111" i="9"/>
  <c r="I111" i="9"/>
  <c r="H111" i="9"/>
  <c r="K110" i="9"/>
  <c r="J110" i="9"/>
  <c r="I110" i="9"/>
  <c r="H110" i="9"/>
  <c r="K109" i="9"/>
  <c r="J109" i="9"/>
  <c r="I109" i="9"/>
  <c r="H109" i="9"/>
  <c r="K108" i="9"/>
  <c r="J108" i="9"/>
  <c r="I108" i="9"/>
  <c r="H108" i="9"/>
  <c r="K107" i="9"/>
  <c r="J107" i="9"/>
  <c r="I107" i="9"/>
  <c r="H107" i="9"/>
  <c r="K106" i="9"/>
  <c r="J106" i="9"/>
  <c r="I106" i="9"/>
  <c r="H106" i="9"/>
  <c r="K105" i="9"/>
  <c r="J105" i="9"/>
  <c r="I105" i="9"/>
  <c r="H105" i="9"/>
  <c r="K104" i="9"/>
  <c r="J104" i="9"/>
  <c r="I104" i="9"/>
  <c r="H104" i="9"/>
  <c r="K103" i="9"/>
  <c r="J103" i="9"/>
  <c r="I103" i="9"/>
  <c r="H103" i="9"/>
  <c r="K102" i="9"/>
  <c r="I102" i="9"/>
  <c r="H102" i="9"/>
  <c r="I101" i="9"/>
  <c r="K101" i="9" s="1"/>
  <c r="H101" i="9"/>
  <c r="J100" i="9"/>
  <c r="I100" i="9"/>
  <c r="H100" i="9"/>
  <c r="K100" i="9" s="1"/>
  <c r="J99" i="9"/>
  <c r="I99" i="9"/>
  <c r="H99" i="9"/>
  <c r="K99" i="9" s="1"/>
  <c r="J98" i="9"/>
  <c r="I98" i="9"/>
  <c r="H98" i="9"/>
  <c r="K98" i="9" s="1"/>
  <c r="J97" i="9"/>
  <c r="I97" i="9"/>
  <c r="H97" i="9"/>
  <c r="K97" i="9" s="1"/>
  <c r="J96" i="9"/>
  <c r="I96" i="9"/>
  <c r="H96" i="9"/>
  <c r="K96" i="9" s="1"/>
  <c r="J95" i="9"/>
  <c r="I95" i="9"/>
  <c r="H95" i="9"/>
  <c r="K95" i="9" s="1"/>
  <c r="J94" i="9"/>
  <c r="I94" i="9"/>
  <c r="H94" i="9"/>
  <c r="K94" i="9" s="1"/>
  <c r="J93" i="9"/>
  <c r="I93" i="9"/>
  <c r="H93" i="9"/>
  <c r="K93" i="9" s="1"/>
  <c r="J92" i="9"/>
  <c r="I92" i="9"/>
  <c r="H92" i="9"/>
  <c r="K92" i="9" s="1"/>
  <c r="J91" i="9"/>
  <c r="I91" i="9"/>
  <c r="H91" i="9"/>
  <c r="K91" i="9" s="1"/>
  <c r="J90" i="9"/>
  <c r="I90" i="9"/>
  <c r="H90" i="9"/>
  <c r="K90" i="9" s="1"/>
  <c r="J89" i="9"/>
  <c r="I89" i="9"/>
  <c r="H89" i="9"/>
  <c r="K89" i="9" s="1"/>
  <c r="J88" i="9"/>
  <c r="I88" i="9"/>
  <c r="H88" i="9"/>
  <c r="K88" i="9" s="1"/>
  <c r="J87" i="9"/>
  <c r="I87" i="9"/>
  <c r="H87" i="9"/>
  <c r="K87" i="9" s="1"/>
  <c r="J86" i="9"/>
  <c r="I86" i="9"/>
  <c r="H86" i="9"/>
  <c r="K86" i="9" s="1"/>
  <c r="J85" i="9"/>
  <c r="I85" i="9"/>
  <c r="H85" i="9"/>
  <c r="K85" i="9" s="1"/>
  <c r="J84" i="9"/>
  <c r="I84" i="9"/>
  <c r="H84" i="9"/>
  <c r="K84" i="9" s="1"/>
  <c r="J83" i="9"/>
  <c r="I83" i="9"/>
  <c r="H83" i="9"/>
  <c r="K83" i="9" s="1"/>
  <c r="J82" i="9"/>
  <c r="I82" i="9"/>
  <c r="H82" i="9"/>
  <c r="K82" i="9" s="1"/>
  <c r="J81" i="9"/>
  <c r="I81" i="9"/>
  <c r="H81" i="9"/>
  <c r="K81" i="9" s="1"/>
  <c r="J80" i="9"/>
  <c r="I80" i="9"/>
  <c r="H80" i="9"/>
  <c r="K80" i="9" s="1"/>
  <c r="J79" i="9"/>
  <c r="I79" i="9"/>
  <c r="H79" i="9"/>
  <c r="K79" i="9" s="1"/>
  <c r="J78" i="9"/>
  <c r="I78" i="9"/>
  <c r="H78" i="9"/>
  <c r="K78" i="9" s="1"/>
  <c r="J77" i="9"/>
  <c r="I77" i="9"/>
  <c r="H77" i="9"/>
  <c r="K77" i="9" s="1"/>
  <c r="J76" i="9"/>
  <c r="I76" i="9"/>
  <c r="H76" i="9"/>
  <c r="K76" i="9" s="1"/>
  <c r="J75" i="9"/>
  <c r="I75" i="9"/>
  <c r="H75" i="9"/>
  <c r="K75" i="9" s="1"/>
  <c r="J74" i="9"/>
  <c r="I74" i="9"/>
  <c r="H74" i="9"/>
  <c r="K74" i="9" s="1"/>
  <c r="J73" i="9"/>
  <c r="I73" i="9"/>
  <c r="H73" i="9"/>
  <c r="K73" i="9" s="1"/>
  <c r="J72" i="9"/>
  <c r="I72" i="9"/>
  <c r="H72" i="9"/>
  <c r="K72" i="9" s="1"/>
  <c r="J71" i="9"/>
  <c r="I71" i="9"/>
  <c r="H71" i="9"/>
  <c r="K71" i="9" s="1"/>
  <c r="J70" i="9"/>
  <c r="I70" i="9"/>
  <c r="H70" i="9"/>
  <c r="K70" i="9" s="1"/>
  <c r="J69" i="9"/>
  <c r="I69" i="9"/>
  <c r="H69" i="9"/>
  <c r="K69" i="9" s="1"/>
  <c r="J68" i="9"/>
  <c r="I68" i="9"/>
  <c r="H68" i="9"/>
  <c r="K68" i="9" s="1"/>
  <c r="J67" i="9"/>
  <c r="I67" i="9"/>
  <c r="H67" i="9"/>
  <c r="K67" i="9" s="1"/>
  <c r="J66" i="9"/>
  <c r="I66" i="9"/>
  <c r="H66" i="9"/>
  <c r="K66" i="9" s="1"/>
  <c r="J65" i="9"/>
  <c r="I65" i="9"/>
  <c r="H65" i="9"/>
  <c r="K65" i="9" s="1"/>
  <c r="J64" i="9"/>
  <c r="I64" i="9"/>
  <c r="H64" i="9"/>
  <c r="K64" i="9" s="1"/>
  <c r="J63" i="9"/>
  <c r="I63" i="9"/>
  <c r="H63" i="9"/>
  <c r="K63" i="9" s="1"/>
  <c r="J62" i="9"/>
  <c r="I62" i="9"/>
  <c r="H62" i="9"/>
  <c r="K62" i="9" s="1"/>
  <c r="J61" i="9"/>
  <c r="I61" i="9"/>
  <c r="H61" i="9"/>
  <c r="K61" i="9" s="1"/>
  <c r="J60" i="9"/>
  <c r="I60" i="9"/>
  <c r="H60" i="9"/>
  <c r="K60" i="9" s="1"/>
  <c r="J59" i="9"/>
  <c r="I59" i="9"/>
  <c r="H59" i="9"/>
  <c r="K59" i="9" s="1"/>
  <c r="J58" i="9"/>
  <c r="I58" i="9"/>
  <c r="H58" i="9"/>
  <c r="K58" i="9" s="1"/>
  <c r="J57" i="9"/>
  <c r="I57" i="9"/>
  <c r="H57" i="9"/>
  <c r="K57" i="9" s="1"/>
  <c r="J56" i="9"/>
  <c r="I56" i="9"/>
  <c r="H56" i="9"/>
  <c r="K56" i="9" s="1"/>
  <c r="J55" i="9"/>
  <c r="I55" i="9"/>
  <c r="H55" i="9"/>
  <c r="K55" i="9" s="1"/>
  <c r="J54" i="9"/>
  <c r="I54" i="9"/>
  <c r="H54" i="9"/>
  <c r="K54" i="9" s="1"/>
  <c r="J53" i="9"/>
  <c r="I53" i="9"/>
  <c r="H53" i="9"/>
  <c r="K53" i="9" s="1"/>
  <c r="J52" i="9"/>
  <c r="I52" i="9"/>
  <c r="H52" i="9"/>
  <c r="K52" i="9" s="1"/>
  <c r="J51" i="9"/>
  <c r="I51" i="9"/>
  <c r="H51" i="9"/>
  <c r="K51" i="9" s="1"/>
  <c r="J50" i="9"/>
  <c r="I50" i="9"/>
  <c r="H50" i="9"/>
  <c r="K50" i="9" s="1"/>
  <c r="J49" i="9"/>
  <c r="I49" i="9"/>
  <c r="H49" i="9"/>
  <c r="K49" i="9" s="1"/>
  <c r="J48" i="9"/>
  <c r="I48" i="9"/>
  <c r="H48" i="9"/>
  <c r="K48" i="9" s="1"/>
  <c r="I47" i="9"/>
  <c r="H47" i="9"/>
  <c r="K47" i="9" s="1"/>
  <c r="J46" i="9"/>
  <c r="I46" i="9"/>
  <c r="H46" i="9"/>
  <c r="K46" i="9" s="1"/>
  <c r="J45" i="9"/>
  <c r="I45" i="9"/>
  <c r="H45" i="9"/>
  <c r="K45" i="9" s="1"/>
  <c r="J44" i="9"/>
  <c r="I44" i="9"/>
  <c r="H44" i="9"/>
  <c r="K44" i="9" s="1"/>
  <c r="J43" i="9"/>
  <c r="I43" i="9"/>
  <c r="H43" i="9"/>
  <c r="K43" i="9" s="1"/>
  <c r="J42" i="9"/>
  <c r="I42" i="9"/>
  <c r="H42" i="9"/>
  <c r="K42" i="9" s="1"/>
  <c r="J41" i="9"/>
  <c r="I41" i="9"/>
  <c r="H41" i="9"/>
  <c r="K41" i="9" s="1"/>
  <c r="J40" i="9"/>
  <c r="I40" i="9"/>
  <c r="H40" i="9"/>
  <c r="K40" i="9" s="1"/>
  <c r="J39" i="9"/>
  <c r="I39" i="9"/>
  <c r="H39" i="9"/>
  <c r="K39" i="9" s="1"/>
  <c r="J38" i="9"/>
  <c r="I38" i="9"/>
  <c r="H38" i="9"/>
  <c r="K38" i="9" s="1"/>
  <c r="J37" i="9"/>
  <c r="I37" i="9"/>
  <c r="H37" i="9"/>
  <c r="K37" i="9" s="1"/>
  <c r="J36" i="9"/>
  <c r="I36" i="9"/>
  <c r="H36" i="9"/>
  <c r="K36" i="9" s="1"/>
  <c r="J35" i="9"/>
  <c r="I35" i="9"/>
  <c r="H35" i="9"/>
  <c r="K35" i="9" s="1"/>
  <c r="J34" i="9"/>
  <c r="I34" i="9"/>
  <c r="H34" i="9"/>
  <c r="K34" i="9" s="1"/>
  <c r="J33" i="9"/>
  <c r="I33" i="9"/>
  <c r="H33" i="9"/>
  <c r="K33" i="9" s="1"/>
  <c r="J32" i="9"/>
  <c r="I32" i="9"/>
  <c r="H32" i="9"/>
  <c r="K32" i="9" s="1"/>
  <c r="J31" i="9"/>
  <c r="I31" i="9"/>
  <c r="H31" i="9"/>
  <c r="K31" i="9" s="1"/>
  <c r="J30" i="9"/>
  <c r="I30" i="9"/>
  <c r="H30" i="9"/>
  <c r="K30" i="9" s="1"/>
  <c r="J29" i="9"/>
  <c r="I29" i="9"/>
  <c r="H29" i="9"/>
  <c r="K29" i="9" s="1"/>
  <c r="J28" i="9"/>
  <c r="I28" i="9"/>
  <c r="H28" i="9"/>
  <c r="K28" i="9" s="1"/>
  <c r="J27" i="9"/>
  <c r="I27" i="9"/>
  <c r="H27" i="9"/>
  <c r="K27" i="9" s="1"/>
  <c r="J26" i="9"/>
  <c r="I26" i="9"/>
  <c r="H26" i="9"/>
  <c r="K26" i="9" s="1"/>
  <c r="J25" i="9"/>
  <c r="I25" i="9"/>
  <c r="H25" i="9"/>
  <c r="K25" i="9" s="1"/>
  <c r="J24" i="9"/>
  <c r="I24" i="9"/>
  <c r="H24" i="9"/>
  <c r="K24" i="9" s="1"/>
  <c r="J23" i="9"/>
  <c r="I23" i="9"/>
  <c r="H23" i="9"/>
  <c r="K23" i="9" s="1"/>
  <c r="J22" i="9"/>
  <c r="I22" i="9"/>
  <c r="H22" i="9"/>
  <c r="K22" i="9" s="1"/>
  <c r="J21" i="9"/>
  <c r="I21" i="9"/>
  <c r="H21" i="9"/>
  <c r="K21" i="9" s="1"/>
  <c r="J20" i="9"/>
  <c r="I20" i="9"/>
  <c r="H20" i="9"/>
  <c r="K20" i="9" s="1"/>
  <c r="J19" i="9"/>
  <c r="I19" i="9"/>
  <c r="H19" i="9"/>
  <c r="K19" i="9" s="1"/>
  <c r="J18" i="9"/>
  <c r="I18" i="9"/>
  <c r="H18" i="9"/>
  <c r="K18" i="9" s="1"/>
  <c r="J17" i="9"/>
  <c r="I17" i="9"/>
  <c r="H17" i="9"/>
  <c r="K17" i="9" s="1"/>
  <c r="J16" i="9"/>
  <c r="I16" i="9"/>
  <c r="H16" i="9"/>
  <c r="K16" i="9" s="1"/>
  <c r="J15" i="9"/>
  <c r="I15" i="9"/>
  <c r="H15" i="9"/>
  <c r="K15" i="9" s="1"/>
  <c r="J14" i="9"/>
  <c r="I14" i="9"/>
  <c r="H14" i="9"/>
  <c r="K14" i="9" s="1"/>
  <c r="J13" i="9"/>
  <c r="I13" i="9"/>
  <c r="H13" i="9"/>
  <c r="K13" i="9" s="1"/>
  <c r="J12" i="9"/>
  <c r="I12" i="9"/>
  <c r="H12" i="9"/>
  <c r="K12" i="9" s="1"/>
  <c r="J11" i="9"/>
  <c r="I11" i="9"/>
  <c r="J10" i="9"/>
  <c r="I10" i="9"/>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<sst xmlns="http://schemas.openxmlformats.org/spreadsheetml/2006/main" count="460" uniqueCount="317">
  <si>
    <t>item</t>
  </si>
  <si>
    <t>descrição</t>
  </si>
  <si>
    <t>qtd licitada</t>
  </si>
  <si>
    <t>qtd aditada</t>
  </si>
  <si>
    <t>qtd suprimida</t>
  </si>
  <si>
    <t>unid</t>
  </si>
  <si>
    <t>SERVIÇOS PRELIMINARES</t>
  </si>
  <si>
    <t>Placa de identificação para obra</t>
  </si>
  <si>
    <t>M2</t>
  </si>
  <si>
    <t>M3</t>
  </si>
  <si>
    <t>1.1.</t>
  </si>
  <si>
    <t>Empresa Contratada</t>
  </si>
  <si>
    <t>Contrato</t>
  </si>
  <si>
    <t>Vigência</t>
  </si>
  <si>
    <t>val unit licitado</t>
  </si>
  <si>
    <t>val executado</t>
  </si>
  <si>
    <t>val aditado</t>
  </si>
  <si>
    <t>val suprimido</t>
  </si>
  <si>
    <t>val total acumulado</t>
  </si>
  <si>
    <t>Armadura em barra de aço CA-50 (A ou B) fyk = 500 MPa</t>
  </si>
  <si>
    <t>Lançamento e adensamento de concreto ou massa em estrutura</t>
  </si>
  <si>
    <t>Escavação manual em solo de 1ª e 2ª categoria em vala ou cava até 1,5 m</t>
  </si>
  <si>
    <t>Estaca escavada mecanicamente, diâmetro de 25 cm até 20 t</t>
  </si>
  <si>
    <t>Forma em madeira comum para fundação</t>
  </si>
  <si>
    <t>Concreto usinado, fck = 25 MPa</t>
  </si>
  <si>
    <t>Lançamento e adensamento de concreto ou massa em fundação</t>
  </si>
  <si>
    <t>1.2.</t>
  </si>
  <si>
    <t>1.3.</t>
  </si>
  <si>
    <t>1.3.1.</t>
  </si>
  <si>
    <t>1.3.2.</t>
  </si>
  <si>
    <t>1.4.</t>
  </si>
  <si>
    <t>UN</t>
  </si>
  <si>
    <t>M</t>
  </si>
  <si>
    <t>KG</t>
  </si>
  <si>
    <t>PREFEITURA MUNICIPAL DE GUARIBA
ESTADO DE SÃO PAULO
CNPJ 48.664.304/0001-80</t>
  </si>
  <si>
    <t>Chapisco</t>
  </si>
  <si>
    <t>Reboco</t>
  </si>
  <si>
    <t>1.5.</t>
  </si>
  <si>
    <t>1.6.</t>
  </si>
  <si>
    <t>PINTURA</t>
  </si>
  <si>
    <t>1.7.</t>
  </si>
  <si>
    <t>1.7.1.</t>
  </si>
  <si>
    <t>1.7.2.</t>
  </si>
  <si>
    <t>1.8.</t>
  </si>
  <si>
    <t>1.8.1.</t>
  </si>
  <si>
    <t>1.9.</t>
  </si>
  <si>
    <t>1.9.1.</t>
  </si>
  <si>
    <t>RELATÓRIO FINAL DE EXECUÇÃO DE OBRA</t>
  </si>
  <si>
    <t>Nº Processo</t>
  </si>
  <si>
    <t>Tipo Modalidade / Nº</t>
  </si>
  <si>
    <t>ALVENARIA E ESTRUTURA</t>
  </si>
  <si>
    <t>FUNDAÇÃO</t>
  </si>
  <si>
    <t>ESQUADRIAS</t>
  </si>
  <si>
    <t>PORTAS</t>
  </si>
  <si>
    <t>JANELAS</t>
  </si>
  <si>
    <t>N/A</t>
  </si>
  <si>
    <t>Pintura com esmalte alquídico em estrutura metálica</t>
  </si>
  <si>
    <t>TELHAMENTO</t>
  </si>
  <si>
    <t>REVESTIMENTOS</t>
  </si>
  <si>
    <t>ELETRODUTOS</t>
  </si>
  <si>
    <t>INTERNA</t>
  </si>
  <si>
    <t>EXTERNA</t>
  </si>
  <si>
    <t>OBJETO: A CONTRATAÇÃO DE EMPRESA, COM FORNECIMENTO DE MATERIAL E MÃO DE OBRA ESPECIALIZADA, PARA EXECUÇÃO DE UMA AMPLIAÇÃO CONTENDO 136,34 M2 DA EMEB SARGENTO EDGARD PONTIERI, SOB REGIME DE EMPREITADA POR PREÇO GLOBAL, CONFORME AS ESPECIFICAÇÕES CONSTANTES DO TERMO DE REFERÊNCIA, MEMORIAL DESCRITIVO, PLANILHA ORÇAMENTÁRIA E CRONOGRAMA FÍSICO-FINANCEIRO.</t>
  </si>
  <si>
    <t>ROSALES GOMES CONSTRUTORA LTDA - CNPJ: 29.699.377/0001-62</t>
  </si>
  <si>
    <t>029/2025</t>
  </si>
  <si>
    <t>416/2024</t>
  </si>
  <si>
    <t>CONCORRÊNCIA ELETRÔNICA N° 019/2024</t>
  </si>
  <si>
    <t>11/04/2025 - 11/02/2026</t>
  </si>
  <si>
    <t>AMPLIAÇÃO EMEB EDGARD PONTIERI</t>
  </si>
  <si>
    <t>1.1.0.1.</t>
  </si>
  <si>
    <t>1.1.0.2.</t>
  </si>
  <si>
    <t>Tapume fixo para fechamento de áreas, com portão</t>
  </si>
  <si>
    <t>1.1.0.3.</t>
  </si>
  <si>
    <t>Escavação e carga mecanizada em solo vegetal superficial</t>
  </si>
  <si>
    <t>1.1.0.4.</t>
  </si>
  <si>
    <t>Transporte de entulho, para distâncias superiores ao 3° km até o 5° km</t>
  </si>
  <si>
    <t>Demolição manual de alvenaria de elevação ou elemento vazado, incluindo revestimento</t>
  </si>
  <si>
    <t>MOVIMENTO DE TERRA</t>
  </si>
  <si>
    <t>1.2.0.1.</t>
  </si>
  <si>
    <t>Aterro mecanizado por compensação, solo de 1ª categoria em campo aberto,
sem compactação do aterro</t>
  </si>
  <si>
    <t>1.2.0.2.</t>
  </si>
  <si>
    <t>Compactação de aterro mecanizado a 100% PN, sem fornecimento de solo em
campo aberto</t>
  </si>
  <si>
    <t>1.3.1.1.</t>
  </si>
  <si>
    <t>1.3.1.2.</t>
  </si>
  <si>
    <t>1.3.1.3.</t>
  </si>
  <si>
    <t>1.3.1.4.</t>
  </si>
  <si>
    <t>1.3.1.5.</t>
  </si>
  <si>
    <t>1.3.1.6.</t>
  </si>
  <si>
    <t>Armadura em barra de aço CA-60 (A ou B) fyk = 600 MPa</t>
  </si>
  <si>
    <t>1.3.1.7.</t>
  </si>
  <si>
    <t>Alvenaria de embasamento em tijolo maciço comum</t>
  </si>
  <si>
    <t>1.3.1.8.</t>
  </si>
  <si>
    <t>Impermeabilização em pintura de asfalto oxidado com solventes orgânicos,
sobre massa</t>
  </si>
  <si>
    <t>PAREDES E PILARES</t>
  </si>
  <si>
    <t>1.3.2.1.</t>
  </si>
  <si>
    <t>Alvenaria de bloco cerâmico de vedação de 14 cm</t>
  </si>
  <si>
    <t>1.3.2.2.</t>
  </si>
  <si>
    <t>1.3.2.3.</t>
  </si>
  <si>
    <t>1.3.2.4.</t>
  </si>
  <si>
    <t>1.3.2.5.</t>
  </si>
  <si>
    <t>Concreto preparado no local, fck = 20 MPa</t>
  </si>
  <si>
    <t>1.3.2.6.</t>
  </si>
  <si>
    <t>1.3.2.7.</t>
  </si>
  <si>
    <t>Impermeabilização em argamassa polimérica para umidade e água de
percolação</t>
  </si>
  <si>
    <t>1.3.2.8.</t>
  </si>
  <si>
    <t>CINTA DE AMARRAÇÃO DE ALVENARIA MOLDADA IN LOCO COM UTILIZAÇÃO DE BLOCOS CANALETA, ESPESSURA DE *20* CM.
AF_03/2024</t>
  </si>
  <si>
    <t>VIGAS SALAS E VARANDA</t>
  </si>
  <si>
    <t>1.4.0.1.</t>
  </si>
  <si>
    <t>Forma em madeira comum para estrutura</t>
  </si>
  <si>
    <t>1.4.0.2.</t>
  </si>
  <si>
    <t>1.4.0.3.</t>
  </si>
  <si>
    <t>1.4.0.4.</t>
  </si>
  <si>
    <t>1.4.0.5.</t>
  </si>
  <si>
    <t>LAJE</t>
  </si>
  <si>
    <t>1.5.0.1.</t>
  </si>
  <si>
    <t>Laje pré-fabricada mista vigota treliçada/lajota cerâmica - LT 12 (8+4) e capa
com concreto de 25 MPa</t>
  </si>
  <si>
    <t>Laje pré-fabricada mista vigota treliçada/lajota cerâmica - LT 20 (16+4) e capa com concreto de 25 MPa</t>
  </si>
  <si>
    <t>1.5.0.2.</t>
  </si>
  <si>
    <t>ALVENARIA PLATIBANDA</t>
  </si>
  <si>
    <t>1.6.0.1.</t>
  </si>
  <si>
    <t>1.6.0.2.</t>
  </si>
  <si>
    <t>1.6.0.3.</t>
  </si>
  <si>
    <t>1.6.0.4.</t>
  </si>
  <si>
    <t>1.6.0.5.</t>
  </si>
  <si>
    <t>1.6.0.6.</t>
  </si>
  <si>
    <t>COBERTURA</t>
  </si>
  <si>
    <t>1.7.1.1.</t>
  </si>
  <si>
    <t>Fornecimento e montagem de estrutura em aço ASTM-A36, sem pintura</t>
  </si>
  <si>
    <t>1.7.1.2.</t>
  </si>
  <si>
    <t>1.7.1.3.</t>
  </si>
  <si>
    <t>Telhamento em chapa de aço pré-pintada com epóxi e poliéster, tipo sanduíche,
espessura de 0,50 mm, com poliuretano</t>
  </si>
  <si>
    <t>RUFOS E CALHAS</t>
  </si>
  <si>
    <t>1.7.2.1.</t>
  </si>
  <si>
    <t>Calha, rufo, afins em chapa galvanizada nº 24 - corte 0,33 m</t>
  </si>
  <si>
    <t>1.7.2.2.</t>
  </si>
  <si>
    <t>Calha, rufo, afins em chapa galvanizada nº 24 - corte 1,00 m</t>
  </si>
  <si>
    <t>1.7.2.3.</t>
  </si>
  <si>
    <t>TUBO PVC, SÉRIE R, ÁGUA PLUVIAL, DN 100 MM, FORNECIDO E
INSTALADO EM CONDUTORES VERTICAIS DE ÁGUAS PLUVIAIS. AF_06/2022</t>
  </si>
  <si>
    <t>1.7.3.</t>
  </si>
  <si>
    <t>PERGOLADO</t>
  </si>
  <si>
    <t>1.7.3.1.</t>
  </si>
  <si>
    <t>1.7.3.2.</t>
  </si>
  <si>
    <t>PISOS</t>
  </si>
  <si>
    <t>CONTRAPISO</t>
  </si>
  <si>
    <t>1.8.1.1.</t>
  </si>
  <si>
    <t>CONTRAPISO EM ARGAMASSA TRAÇO 1:4 (CIMENTO E AREIA), PREPARO MECÂNICO COM BETONEIRA 400 L, APLICADO EM ÁREAS SECAS SOBRE LAJE, NÃO ADERIDO, ACABAMENTO NÃO REFORÇADO, ESPESSURA
4CM. AF_07/2021</t>
  </si>
  <si>
    <t>1.8.1.2.</t>
  </si>
  <si>
    <t>Nivelamento de piso em concreto com acabadora de superfície</t>
  </si>
  <si>
    <t>1.8.2.</t>
  </si>
  <si>
    <t>PISO CERÂMICO</t>
  </si>
  <si>
    <t>1.8.2.1.</t>
  </si>
  <si>
    <t>Revestimento em porcelanato esmaltado acetinado para área interna e
ambiente com acesso ao exterior, grupo de absorção BIa, resistência química B, assentado com argamassa colante industrializada, rejuntado</t>
  </si>
  <si>
    <t>1.8.3.</t>
  </si>
  <si>
    <t>CALÇAMENTO EXTERNO</t>
  </si>
  <si>
    <t>1.8.3.1.</t>
  </si>
  <si>
    <t>1.8.3.2.</t>
  </si>
  <si>
    <t>1.8.3.3.</t>
  </si>
  <si>
    <t>REVESTIMENTO INTERNO</t>
  </si>
  <si>
    <t>1.9.1.1.</t>
  </si>
  <si>
    <t>1.9.1.2.</t>
  </si>
  <si>
    <t>1.9.1.3.</t>
  </si>
  <si>
    <t>Moldura de gesso simples, largura até 6,0cm</t>
  </si>
  <si>
    <t>1.9.1.4.</t>
  </si>
  <si>
    <t>Revestimento em pastilha de porcelana natural ou esmaltada de 5x5 cm,
assentado e rejuntado com argamassa colante industrializada</t>
  </si>
  <si>
    <t>1.9.2.</t>
  </si>
  <si>
    <t>REVESTIMENTO EXTERNO</t>
  </si>
  <si>
    <t>1.9.2.1.</t>
  </si>
  <si>
    <t>1.9.2.2.</t>
  </si>
  <si>
    <t>1.9.2.3.</t>
  </si>
  <si>
    <t>1.10.</t>
  </si>
  <si>
    <t>PEDRAS</t>
  </si>
  <si>
    <t>1.10.1.</t>
  </si>
  <si>
    <t>SOLEIRA PISO</t>
  </si>
  <si>
    <t>1.10.1.1.</t>
  </si>
  <si>
    <t>SOLEIRA EM GRANITO, LARGURA 15 CM, ESPESSURA 2,0 CM. AF_09/2020</t>
  </si>
  <si>
    <t>1.10.2.</t>
  </si>
  <si>
    <t>PEITORIL JANELAS</t>
  </si>
  <si>
    <t>1.10.2.1.</t>
  </si>
  <si>
    <t>Peitoril e/ou soleira em granito, espessura de 2 cm e largura até 20 cm,
acabamento polido</t>
  </si>
  <si>
    <t>1.11.</t>
  </si>
  <si>
    <t>1.11.1.</t>
  </si>
  <si>
    <t>1.11.1.1.</t>
  </si>
  <si>
    <t>Porta lisa de madeira, interna, resistente a umidade "PIM RU", para
acabamento em pintura, tipo acessível, padrão dimensional médio/pesado, com ferragens, completo - 90 x 210 cm</t>
  </si>
  <si>
    <t>1.11.1.2.</t>
  </si>
  <si>
    <t>Visor fixo e requadro de madeira para porta, para receber vidro</t>
  </si>
  <si>
    <t>1.11.1.3.</t>
  </si>
  <si>
    <t>Vidro liso transparente de 3 mm</t>
  </si>
  <si>
    <t>1.11.1.4.</t>
  </si>
  <si>
    <t>Barra de apoio reta, para pessoas com mobilidade reduzida, em tubo de aço
inoxidável de 1 1/2´ x 500 mm</t>
  </si>
  <si>
    <t>1.11.1.5.</t>
  </si>
  <si>
    <t>Revestimento em chapa de aço inoxidável para proteção de portas, altura de 40
cm</t>
  </si>
  <si>
    <t>1.11.1.6.</t>
  </si>
  <si>
    <t>PINTURA TINTA DE ACABAMENTO (PIGMENTADA) ESMALTE SINTÉTICO
FOSCO EM MADEIRA, 2 DEMÃOS. AF_01/2021</t>
  </si>
  <si>
    <t>1.11.2.</t>
  </si>
  <si>
    <t>1.11.2.1.</t>
  </si>
  <si>
    <t>Caixilho em ferro basculante, sob medida</t>
  </si>
  <si>
    <t>1.11.2.2.</t>
  </si>
  <si>
    <t>PINTURA COM TINTA ALQUÍDICA DE ACABAMENTO (ESMALTE SINTÉTICO BRILHANTE) PULVERIZADA SOBRE PERFIL METÁLICO EXECUTADO EM
FÁBRICA  (POR DEMÃO). AF_01/2020_PE</t>
  </si>
  <si>
    <t>1.11.2.3.</t>
  </si>
  <si>
    <t>Vidro liso transparente de 4 mm</t>
  </si>
  <si>
    <t>1.12.</t>
  </si>
  <si>
    <t>GUARDA CORPO</t>
  </si>
  <si>
    <t>1.12.0.1.</t>
  </si>
  <si>
    <t>1.12.0.2.</t>
  </si>
  <si>
    <t>1.13.</t>
  </si>
  <si>
    <t>INSTALAÇÕES ELÉTRICAS E HIDRÁULICAS</t>
  </si>
  <si>
    <t>1.13.1.</t>
  </si>
  <si>
    <t>ILUMINAÇÃO E TOMADAS</t>
  </si>
  <si>
    <t>1.13.1.1.</t>
  </si>
  <si>
    <t>CAIXA RETANGULAR 4" X 2" BAIXA (0,30 M DO PISO), METÁLICA, INSTALADA EM PAREDE - FORNECIMENTO E INSTALAÇÃO. AF_03/2023</t>
  </si>
  <si>
    <t>1.13.1.2.</t>
  </si>
  <si>
    <t>CAIXA DE PASSAGEM ELETRICA DE PAREDE, DE EMBUTIR, EM PVC, COM
TAMPA APARAFUSADA, DIMENSOES 150 X 150 X *75* MM</t>
  </si>
  <si>
    <t>1.13.1.3.</t>
  </si>
  <si>
    <t>Quadro de distribuição universal de embutir, para disjuntores 34 DIN / 24 Bolt-
on - 150 A - sem componentes</t>
  </si>
  <si>
    <t>1.13.1.4.</t>
  </si>
  <si>
    <t>CAIXA RETANGULAR 4" X 2" MÉDIA (1,30 M DO PISO), METÁLICA, INSTALADA EM PAREDE - FORNECIMENTO E INSTALAÇÃO. AF_03/2023</t>
  </si>
  <si>
    <t>1.13.1.5.</t>
  </si>
  <si>
    <t>CAIXA OCTOGONAL 4" X 4", METÁLICA, INSTALADA EM LAJE -
FORNECIMENTO E INSTALAÇÃO. AF_03/2023</t>
  </si>
  <si>
    <t>1.13.1.6.</t>
  </si>
  <si>
    <t>Caixa de passagem em alumínio fundido à prova de tempo, 200 x 200 mm</t>
  </si>
  <si>
    <t>1.13.1.7.</t>
  </si>
  <si>
    <t>INTERRUPTOR PARALELO (1 MÓDULO), 10A/250V, INCLUINDO SUPORTE
E PLACA - FORNECIMENTO E INSTALAÇÃO. AF_03/2023</t>
  </si>
  <si>
    <t>1.13.1.8.</t>
  </si>
  <si>
    <t>INTERRUPTOR SIMPLES (1 MÓDULO), 10A/250V, INCLUINDO SUPORTE E
PLACA - FORNECIMENTO E INSTALAÇÃO. AF_03/2023</t>
  </si>
  <si>
    <t>1.13.1.9.</t>
  </si>
  <si>
    <t>Luminária LED retangular de sobrepor com difusor translúcido, 4000 K, fluxo
luminoso de 3690 a 4800 lm, potência de 35 W a 41 W</t>
  </si>
  <si>
    <t>1.13.1.10.</t>
  </si>
  <si>
    <t>LUMINÁRIA TIPO PLAFON CIRCULAR, DE SOBREPOR, COM LED DE 12/13
W - FORNECIMENTO E INSTALAÇÃO. AF_09/2024</t>
  </si>
  <si>
    <t>1.13.1.11.</t>
  </si>
  <si>
    <t>TOMADA BAIXA DE EMBUTIR (2 MÓDULOS), 2P+T 10 A, INCLUINDO
SUPORTE E PLACA - FORNECIMENTO E INSTALAÇÃO. AF_03/2023</t>
  </si>
  <si>
    <t>1.13.1.12.</t>
  </si>
  <si>
    <t>TOMADA MÉDIA DE EMBUTIR (2 MÓDULOS), 2P+T 10 A, INCLUINDO
SUPORTE E PLACA - FORNECIMENTO E INSTALAÇÃO. AF_03/2023</t>
  </si>
  <si>
    <t>1.13.1.13.</t>
  </si>
  <si>
    <t>RELÉ FOTOELÉTRICO PARA COMANDO DE ILUMINAÇÃO EXTERNA 1000
W - FORNECIMENTO E INSTALAÇÃO. AF_08/2020</t>
  </si>
  <si>
    <t>1.13.2.</t>
  </si>
  <si>
    <t>1.13.2.1.</t>
  </si>
  <si>
    <t>ELETRODUTO FLEXÍVEL CORRUGADO REFORÇADO, PVC, DN 25 MM (3/4"), PARA CIRCUITOS TERMINAIS, INSTALADO EM LAJE -
FORNECIMENTO E INSTALAÇÃO. AF_03/2023</t>
  </si>
  <si>
    <t>1.13.2.2.</t>
  </si>
  <si>
    <t>ELETRODUTO FLEXÍVEL CORRUGADO REFORÇADO, PVC, DN 32 MM (1"),
PARA CIRCUITOS TERMINAIS, INSTALADO EM LAJE - FORNECIMENTO E INSTALAÇÃO. AF_03/2023</t>
  </si>
  <si>
    <t>1.13.2.3.</t>
  </si>
  <si>
    <t>ELETRODUTO FLEXÍVEL LISO, PEAD, DN 32 MM (1"), PARA CIRCUITOS
TERMINAIS, INSTALADO EM LAJE - FORNECIMENTO E INSTALAÇÃO. AF_03/2023</t>
  </si>
  <si>
    <t>1.13.3.</t>
  </si>
  <si>
    <t>FIAÇÃO E DISPOSITIVOS</t>
  </si>
  <si>
    <t>1.13.3.1.</t>
  </si>
  <si>
    <t>Mini-disjuntor termomagnético, tripolar 220/380 V, corrente de 63 A</t>
  </si>
  <si>
    <t>1.13.3.2.</t>
  </si>
  <si>
    <t>Dispositivo diferencial residual de 63 A x 30 mA - 4 polos</t>
  </si>
  <si>
    <t>1.13.3.3.</t>
  </si>
  <si>
    <t>DISJUNTOR BIPOLAR TIPO DIN, CORRENTE NOMINAL DE 20A -
FORNECIMENTO E INSTALAÇÃO. AF_10/2020</t>
  </si>
  <si>
    <t>1.13.3.4.</t>
  </si>
  <si>
    <t>1.13.3.5.</t>
  </si>
  <si>
    <t>DISJUNTOR MONOPOLAR TIPO DIN, CORRENTE NOMINAL DE 10A -
FORNECIMENTO E INSTALAÇÃO. AF_10/2020</t>
  </si>
  <si>
    <t>1.13.3.6.</t>
  </si>
  <si>
    <t>Disjuntor termomagnético, tripolar 220/380 V, corrente de 60 A até 100 A</t>
  </si>
  <si>
    <t>1.13.3.7.</t>
  </si>
  <si>
    <t>CABO DE COBRE FLEXÍVEL ISOLADO, 25 MM², ANTI-CHAMA 0,6/1,0 KV, PARA REDE ENTERRADA DE DISTRIBUIÇÃO DE ENERGIA ELÉTRICA -
FORNECIMENTO E INSTALAÇÃO. AF_12/2021</t>
  </si>
  <si>
    <t>1.13.3.8.</t>
  </si>
  <si>
    <t>CABO DE COBRE FLEXÍVEL ISOLADO, 1,5 MM², ANTI-CHAMA 450/750 V, PARA CIRCUITOS TERMINAIS - FORNECIMENTO E INSTALAÇÃO.
AF_03/2023</t>
  </si>
  <si>
    <t>1.13.3.9.</t>
  </si>
  <si>
    <t>CABO DE COBRE FLEXÍVEL ISOLADO, 2,5 MM², ANTI-CHAMA 450/750 V,
PARA CIRCUITOS TERMINAIS - FORNECIMENTO E INSTALAÇÃO. AF_03/2023</t>
  </si>
  <si>
    <t>1.13.3.10.</t>
  </si>
  <si>
    <t>Dispositivo diferencial residual de 100 A x 30 mA - 4 polos</t>
  </si>
  <si>
    <t>1.13.3.11.</t>
  </si>
  <si>
    <t>Supressor de surto monofásico, corrente nominal 20 kA, Imax. de surto 50 até
80 kA</t>
  </si>
  <si>
    <t>1.13.3.12.</t>
  </si>
  <si>
    <t>Barramento de cobre nu</t>
  </si>
  <si>
    <t>1.13.4.</t>
  </si>
  <si>
    <t>REDE DE LÓGICA</t>
  </si>
  <si>
    <t>1.13.4.1.</t>
  </si>
  <si>
    <t>TOMADA DE REDE RJ45 - FORNECIMENTO E INSTALAÇÃO. AF_11/2019</t>
  </si>
  <si>
    <t>1.13.4.2.</t>
  </si>
  <si>
    <t>Cabo para rede 24 AWG com 4 pares, categoria 6</t>
  </si>
  <si>
    <t>1.13.5.</t>
  </si>
  <si>
    <t>AR CONDICIONADO</t>
  </si>
  <si>
    <t>1.13.5.1.</t>
  </si>
  <si>
    <t>Caixa de passagem para condicionamento de ar tipo Split, com saída de dreno
único na vertical - 39 x 22 x 6 cm</t>
  </si>
  <si>
    <t>1.13.5.2.</t>
  </si>
  <si>
    <t>TUBO, PVC, SOLDÁVEL, DE 25MM, INSTALADO EM DRENO DE AR-
CONDICIONADO - FORNECIMENTO E INSTALAÇÃO. AF_08/2022</t>
  </si>
  <si>
    <t>1.13.5.3.</t>
  </si>
  <si>
    <t>JOELHO 90 GRAUS, PVC, SOLDÁVEL, DN 25MM, INSTALADO EM DRENO DE AR-CONDICIONADO - FORNECIMENTO E INSTALAÇÃO. AF_08/2022</t>
  </si>
  <si>
    <t>1.14.</t>
  </si>
  <si>
    <t>1.14.1.</t>
  </si>
  <si>
    <t>1.14.1.1.</t>
  </si>
  <si>
    <t>APLICAÇÃO MANUAL DE FUNDO SELADOR ACRÍLICO EM PANOS COM PRESENÇA DE VÃOS DE EDIFÍCIOS DE MÚLTIPLOS PAVIMENTOS.
AF_03/2024</t>
  </si>
  <si>
    <t>1.14.1.2.</t>
  </si>
  <si>
    <t>FUNDO SELADOR ACRÍLICO, APLICAÇÃO MANUAL EM TETO, UMA
DEMÃO. AF_04/2023</t>
  </si>
  <si>
    <t>1.14.1.3.</t>
  </si>
  <si>
    <t>Massa corrida à base de resina acrílica</t>
  </si>
  <si>
    <t>1.14.1.4.</t>
  </si>
  <si>
    <t>EMASSAMENTO COM MASSA LÁTEX, APLICAÇÃO EM TETO, DUAS
DEMÃOS, LIXAMENTO MANUAL. AF_04/2023</t>
  </si>
  <si>
    <t>1.14.1.5.</t>
  </si>
  <si>
    <t xml:space="preserve">APLICAÇÃO .MANUAL EM TINTA LATEX ACRILICA EM PANOS COM PRESENÇA DE VÃOS DE EDIFICIOS DE MULTIPLOS PAVIMENTOS DUAS DEMÃOS AF_03/2024 </t>
  </si>
  <si>
    <t>1.14.1.6.</t>
  </si>
  <si>
    <t xml:space="preserve">PINTURA LATEX ACRILICA PREMIUM, APLICAÇÃO MANUAL EM TETO , DUAS DEMÃOS AF_04/2024 </t>
  </si>
  <si>
    <t>1.14.2.</t>
  </si>
  <si>
    <t>1.14.2.1.</t>
  </si>
  <si>
    <t>APLICAÇÃO MANUAL DE FUNDO SELADOR ACRÍLICO EM PANOS CEGOS DE FACHADAS (SEM PRESENÇA DE VÃOS) DE EDIFICIOS DE MULTIPLOS PAVIMENTOS . AF_03/2024</t>
  </si>
  <si>
    <t>1.14.2.2.</t>
  </si>
  <si>
    <t xml:space="preserve">APLICAÇÃO MANUAL DE TINTA LATEX ACRILICA EM PANOS SEM PRESENÇA DE VÃOS DE EDIFICIOS DE MULTIPLOS PAVIMENTOS  DUAS DEMÃOS AF_03/2024  </t>
  </si>
  <si>
    <t>1.15.</t>
  </si>
  <si>
    <t>AVCB</t>
  </si>
  <si>
    <t>1.15.0.1.</t>
  </si>
  <si>
    <t>PLACA DE SINALIZAÇÃO EM PVC FOTOLUNESCENTE (210X120mm) COM INDICAÇÃO DE ROTA DE EVACUAÇÃO E SAIDA DE EMERGENCIA</t>
  </si>
  <si>
    <t>1.15.0.2.</t>
  </si>
  <si>
    <t>PLACA DE SINALIZAÇÃO EM PVC FOTOLUNESCENTE (150X150mm) COM INDICAÇÃO DE EQUIPAMENTOS DE COMBATE A INCENDIO E ALARME</t>
  </si>
  <si>
    <t>1.15.0.3.</t>
  </si>
  <si>
    <t>SINALIZAÇÃO HORIZONTAL EM TINTA A BASE DE RESINA ACRILICA EMULSIONADA EM AGUA</t>
  </si>
  <si>
    <t>1.15.0.4.</t>
  </si>
  <si>
    <t>EXTINTOR MANUAL DE PÓ QUIMICO SECO ABC - CAP 6Kg</t>
  </si>
  <si>
    <t>1.16.</t>
  </si>
  <si>
    <t>LIMPEZA DA OBRA</t>
  </si>
  <si>
    <t>1.16.0.1.</t>
  </si>
  <si>
    <t>LIMPEZA FINAL DA OBRA</t>
  </si>
  <si>
    <t>Guariba, 22 de abril de 2026</t>
  </si>
  <si>
    <t>RAFAEL FRANCISCO FAVERO</t>
  </si>
  <si>
    <t>ENGENHEIRO CIVIL</t>
  </si>
  <si>
    <t>FISCAL DE CONTRATOS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</si>
</sst>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R$&quot;\ #,##0.00"/>
    <numFmt numFmtId="165" formatCode="0."/>
  </numFmts>
  <fonts count="8" x14ac:knownFonts="1">
    <font>
      <sz val="11"/>
      <color theme="1"/>
      <name val="Aptos Narrow"/>
      <family val="2"/>
      <scheme val="minor"/>
    </font>
    <font>
      <b/>
      <sz val="11"/>
      <color theme="1"/>
      <name val="Aptos Narrow"/>
      <family val="2"/>
      <scheme val="minor"/>
    </font>
    <font>
      <b/>
      <sz val="18"/>
      <color theme="1"/>
      <name val="Aptos Narrow"/>
      <family val="2"/>
      <scheme val="minor"/>
    </font>
    <font>
      <b/>
      <sz val="10"/>
      <name val="Arial"/>
      <family val="2"/>
    </font>
    <font>
      <b/>
      <sz val="10"/>
      <color rgb="FF000000"/>
      <name val="Arial"/>
      <family val="2"/>
    </font>
    <font>
      <sz val="10"/>
      <color theme="1"/>
      <name val="Arial"/>
      <family val="2"/>
    </font>
    <font>
      <sz val="10"/>
      <name val="Arial"/>
      <family val="2"/>
    </font>
    <font>
      <sz val="10"/>
      <color rgb="FF000000"/>
      <name val="Arial"/>
      <family val="2"/>
    </font>
  </fonts>
  <fills count="2">
    <fill>
      <patternFill patternType="none"/>
    </fill>
    <fill>
      <patternFill patternType="gray125"/>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diagonal/>
    </border>
    <border>
      <left/>
      <right style="thin">
        <color indexed="64"/>
      </right>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thin">
        <color rgb="FF000000"/>
      </top>
      <bottom/>
      <diagonal/>
    </border>
    <border>
      <left style="thin">
        <color rgb="FF000000"/>
      </left>
      <right style="thin">
        <color rgb="FF000000"/>
      </right>
      <top style="thin">
        <color indexed="64"/>
      </top>
      <bottom style="thin">
        <color rgb="FF000000"/>
      </bottom>
      <diagonal/>
    </border>
    <border>
      <left style="thin">
        <color rgb="FF000000"/>
      </left>
      <right style="thin">
        <color rgb="FF000000"/>
      </right>
      <top style="thin">
        <color rgb="FF000000"/>
      </top>
      <bottom style="thin">
        <color rgb="FF000000"/>
      </bottom>
      <diagonal/>
    </border>
    <border>
      <left style="hair">
        <color indexed="8"/>
      </left>
      <right style="hair">
        <color indexed="8"/>
      </right>
      <top style="hair">
        <color indexed="8"/>
      </top>
      <bottom style="hair">
        <color indexed="8"/>
      </bottom>
      <diagonal/>
    </border>
    <border>
      <left style="thin">
        <color indexed="64"/>
      </left>
      <right style="thin">
        <color indexed="64"/>
      </right>
      <top/>
      <bottom/>
      <diagonal/>
    </border>
    <border>
      <left/>
      <right/>
      <top style="thin">
        <color indexed="64"/>
      </top>
      <bottom/>
      <diagonal/>
    </border>
    <border>
      <left style="thin">
        <color rgb="FF000000"/>
      </left>
      <right style="thin">
        <color rgb="FF000000"/>
      </right>
      <top style="thin">
        <color rgb="FF000000"/>
      </top>
      <bottom/>
      <diagonal/>
    </border>
    <border>
      <left/>
      <right/>
      <top/>
      <bottom style="thin">
        <color indexed="64"/>
      </bottom>
      <diagonal/>
    </border>
  </borders>
  <cellStyleXfs count="1">
    <xf numFmtId="0" fontId="0" fillId="0" borderId="0"/>
  </cellStyleXfs>
  <cellXfs count="83">
    <xf numFmtId="0" fontId="0" fillId="0" borderId="0" xfId="0"/>
    <xf numFmtId="0" fontId="1" fillId="0" borderId="1" xfId="0" applyFont="1" applyBorder="1"/>
    <xf numFmtId="0" fontId="1" fillId="0" borderId="6" xfId="0" applyFont="1" applyBorder="1"/>
    <xf numFmtId="0" fontId="1" fillId="0" borderId="7" xfId="0" applyFont="1" applyBorder="1"/>
    <xf numFmtId="0" fontId="3" fillId="0" borderId="1" xfId="0" applyFont="1" applyBorder="1" applyAlignment="1">
      <alignment horizontal="left" vertical="top" wrapText="1"/>
    </xf>
    <xf numFmtId="0" fontId="4" fillId="0" borderId="1" xfId="0" applyFont="1" applyBorder="1" applyAlignment="1">
      <alignment horizontal="left" vertical="top" shrinkToFit="1"/>
    </xf>
    <xf numFmtId="0" fontId="3" fillId="0" borderId="22" xfId="0" applyFont="1" applyBorder="1" applyAlignment="1">
      <alignment vertical="center" wrapText="1"/>
    </xf>
    <xf numFmtId="0" fontId="4" fillId="0" borderId="1" xfId="0" applyFont="1" applyBorder="1" applyAlignment="1">
      <alignment horizontal="center" vertical="top" wrapText="1"/>
    </xf>
    <xf numFmtId="0" fontId="4" fillId="0" borderId="1" xfId="0" applyFont="1" applyBorder="1" applyAlignment="1">
      <alignment horizontal="right" vertical="top" wrapText="1"/>
    </xf>
    <xf numFmtId="0" fontId="5" fillId="0" borderId="1" xfId="0" applyFont="1" applyBorder="1" applyAlignment="1">
      <alignment horizontal="right" vertical="center"/>
    </xf>
    <xf numFmtId="0" fontId="5" fillId="0" borderId="1" xfId="0" applyFont="1" applyBorder="1"/>
    <xf numFmtId="164" fontId="5" fillId="0" borderId="1" xfId="0" applyNumberFormat="1" applyFont="1" applyBorder="1"/>
    <xf numFmtId="0" fontId="3" fillId="0" borderId="23" xfId="0" applyFont="1" applyBorder="1" applyAlignment="1">
      <alignment horizontal="left" vertical="center" wrapText="1"/>
    </xf>
    <xf numFmtId="0" fontId="6" fillId="0" borderId="1" xfId="0" applyFont="1" applyBorder="1" applyAlignment="1">
      <alignment horizontal="left" vertical="top" wrapText="1"/>
    </xf>
    <xf numFmtId="0" fontId="6" fillId="0" borderId="24" xfId="0" applyFont="1" applyBorder="1" applyAlignment="1">
      <alignment horizontal="left" vertical="center" wrapText="1"/>
    </xf>
    <xf numFmtId="0" fontId="6" fillId="0" borderId="24" xfId="0" applyFont="1" applyBorder="1" applyAlignment="1">
      <alignment horizontal="center" vertical="center" wrapText="1"/>
    </xf>
    <xf numFmtId="2" fontId="7" fillId="0" borderId="24" xfId="0" applyNumberFormat="1" applyFont="1" applyBorder="1" applyAlignment="1">
      <alignment horizontal="right" vertical="center" shrinkToFit="1"/>
    </xf>
    <xf numFmtId="4" fontId="5" fillId="0" borderId="1" xfId="0" applyNumberFormat="1" applyFont="1" applyBorder="1"/>
    <xf numFmtId="164" fontId="7" fillId="0" borderId="24" xfId="0" applyNumberFormat="1" applyFont="1" applyBorder="1" applyAlignment="1">
      <alignment horizontal="right" vertical="center" shrinkToFit="1"/>
    </xf>
    <xf numFmtId="164" fontId="5" fillId="0" borderId="1" xfId="0" applyNumberFormat="1" applyFont="1" applyBorder="1" applyAlignment="1">
      <alignment horizontal="center" vertical="center"/>
    </xf>
    <xf numFmtId="0" fontId="3" fillId="0" borderId="24" xfId="0" applyFont="1" applyBorder="1" applyAlignment="1">
      <alignment horizontal="left" vertical="center" wrapText="1"/>
    </xf>
    <xf numFmtId="0" fontId="5" fillId="0" borderId="24" xfId="0" applyFont="1" applyBorder="1" applyAlignment="1">
      <alignment horizontal="left" vertical="center" wrapText="1"/>
    </xf>
    <xf numFmtId="0" fontId="6" fillId="0" borderId="1" xfId="0" applyFont="1" applyBorder="1" applyAlignment="1">
      <alignment horizontal="left" vertical="center" wrapText="1"/>
    </xf>
    <xf numFmtId="2" fontId="5" fillId="0" borderId="1" xfId="0" applyNumberFormat="1" applyFont="1" applyBorder="1" applyAlignment="1">
      <alignment horizontal="right" vertical="center"/>
    </xf>
    <xf numFmtId="0" fontId="5" fillId="0" borderId="24" xfId="0" applyFont="1" applyBorder="1" applyAlignment="1">
      <alignment horizontal="left" vertical="top" wrapText="1"/>
    </xf>
    <xf numFmtId="0" fontId="6" fillId="0" borderId="24" xfId="0" applyFont="1" applyBorder="1" applyAlignment="1">
      <alignment horizontal="center" vertical="top" wrapText="1"/>
    </xf>
    <xf numFmtId="2" fontId="7" fillId="0" borderId="24" xfId="0" applyNumberFormat="1" applyFont="1" applyBorder="1" applyAlignment="1">
      <alignment horizontal="right" vertical="top" shrinkToFit="1"/>
    </xf>
    <xf numFmtId="0" fontId="5" fillId="0" borderId="1" xfId="0" applyFont="1" applyBorder="1" applyAlignment="1">
      <alignment horizontal="left" vertical="center" wrapText="1"/>
    </xf>
    <xf numFmtId="0" fontId="6" fillId="0" borderId="24" xfId="0" applyFont="1" applyBorder="1" applyAlignment="1">
      <alignment horizontal="left" vertical="top" wrapText="1"/>
    </xf>
    <xf numFmtId="0" fontId="3" fillId="0" borderId="24" xfId="0" applyFont="1" applyBorder="1" applyAlignment="1">
      <alignment horizontal="left" vertical="top" wrapText="1"/>
    </xf>
    <xf numFmtId="0" fontId="5" fillId="0" borderId="24" xfId="0" applyFont="1" applyBorder="1" applyAlignment="1">
      <alignment horizontal="left" wrapText="1"/>
    </xf>
    <xf numFmtId="165" fontId="4" fillId="0" borderId="1" xfId="0" applyNumberFormat="1" applyFont="1" applyBorder="1" applyAlignment="1">
      <alignment vertical="top" shrinkToFit="1"/>
    </xf>
    <xf numFmtId="0" fontId="5" fillId="0" borderId="25" xfId="0" applyFont="1" applyBorder="1" applyAlignment="1" applyProtection="1">
      <alignment horizontal="left" vertical="center" wrapText="1"/>
      <protection locked="0"/>
    </xf>
    <xf numFmtId="0" fontId="7" fillId="0" borderId="0" xfId="0" applyFont="1" applyAlignment="1">
      <alignment horizontal="left" vertical="top" wrapText="1"/>
    </xf>
    <xf numFmtId="0" fontId="7" fillId="0" borderId="5" xfId="0" applyFont="1" applyBorder="1" applyAlignment="1">
      <alignment horizontal="left" vertical="top" wrapText="1"/>
    </xf>
    <xf numFmtId="0" fontId="4" fillId="0" borderId="0" xfId="0" applyFont="1" applyAlignment="1">
      <alignment horizontal="left" vertical="center"/>
    </xf>
    <xf numFmtId="0" fontId="5" fillId="0" borderId="26" xfId="0" applyFont="1" applyBorder="1" applyAlignment="1">
      <alignment horizontal="left" vertical="top"/>
    </xf>
    <xf numFmtId="0" fontId="4" fillId="0" borderId="5" xfId="0" applyFont="1" applyBorder="1" applyAlignment="1">
      <alignment horizontal="left" vertical="center"/>
    </xf>
    <xf numFmtId="0" fontId="5" fillId="0" borderId="1" xfId="0" applyFont="1" applyBorder="1" applyAlignment="1">
      <alignment horizontal="left" vertical="top"/>
    </xf>
    <xf numFmtId="0" fontId="7" fillId="0" borderId="0" xfId="0" applyFont="1" applyAlignment="1">
      <alignment horizontal="left" vertical="center" wrapText="1"/>
    </xf>
    <xf numFmtId="0" fontId="7" fillId="0" borderId="5" xfId="0" applyFont="1" applyBorder="1" applyAlignment="1">
      <alignment horizontal="left" vertical="center" wrapText="1"/>
    </xf>
    <xf numFmtId="0" fontId="6" fillId="0" borderId="19" xfId="0" applyFont="1" applyBorder="1" applyAlignment="1">
      <alignment horizontal="left" vertical="top" wrapText="1"/>
    </xf>
    <xf numFmtId="0" fontId="4" fillId="0" borderId="27" xfId="0" applyFont="1" applyBorder="1" applyAlignment="1">
      <alignment horizontal="left" vertical="center"/>
    </xf>
    <xf numFmtId="0" fontId="5" fillId="0" borderId="19" xfId="0" applyFont="1" applyBorder="1" applyAlignment="1">
      <alignment horizontal="left" vertical="top"/>
    </xf>
    <xf numFmtId="0" fontId="5" fillId="0" borderId="28" xfId="0" applyFont="1" applyBorder="1" applyAlignment="1">
      <alignment horizontal="left" vertical="center" wrapText="1"/>
    </xf>
    <xf numFmtId="0" fontId="5" fillId="0" borderId="19" xfId="0" applyFont="1" applyBorder="1"/>
    <xf numFmtId="164" fontId="7" fillId="0" borderId="28" xfId="0" applyNumberFormat="1" applyFont="1" applyBorder="1" applyAlignment="1">
      <alignment horizontal="right" vertical="center" shrinkToFit="1"/>
    </xf>
    <xf numFmtId="164" fontId="5" fillId="0" borderId="19" xfId="0" applyNumberFormat="1" applyFont="1" applyBorder="1" applyAlignment="1">
      <alignment horizontal="center" vertical="center"/>
    </xf>
    <xf numFmtId="164" fontId="5" fillId="0" borderId="19" xfId="0" applyNumberFormat="1" applyFont="1" applyBorder="1"/>
    <xf numFmtId="0" fontId="7" fillId="0" borderId="1" xfId="0" applyFont="1" applyBorder="1" applyAlignment="1">
      <alignment horizontal="left" vertical="center"/>
    </xf>
    <xf numFmtId="0" fontId="6" fillId="0" borderId="1" xfId="0" applyFont="1" applyBorder="1" applyAlignment="1">
      <alignment horizontal="center" vertical="center" wrapText="1"/>
    </xf>
    <xf numFmtId="2" fontId="7" fillId="0" borderId="1" xfId="0" applyNumberFormat="1" applyFont="1" applyBorder="1" applyAlignment="1">
      <alignment horizontal="right" vertical="center" shrinkToFit="1"/>
    </xf>
    <xf numFmtId="164" fontId="7" fillId="0" borderId="1" xfId="0" applyNumberFormat="1" applyFont="1" applyBorder="1" applyAlignment="1">
      <alignment horizontal="right" vertical="center" shrinkToFit="1"/>
    </xf>
    <xf numFmtId="0" fontId="1" fillId="0" borderId="0" xfId="0" applyFont="1"/>
    <xf numFmtId="164" fontId="1" fillId="0" borderId="0" xfId="0" applyNumberFormat="1" applyFont="1"/>
    <xf numFmtId="0" fontId="0" fillId="0" borderId="29" xfId="0" applyBorder="1"/>
    <xf numFmtId="0" fontId="0" fillId="0" borderId="0" xfId="0" applyAlignment="1">
      <alignment horizontal="center"/>
    </xf>
    <xf numFmtId="0" fontId="0" fillId="0" borderId="4" xfId="0" applyBorder="1" applyAlignment="1">
      <alignment horizontal="center"/>
    </xf>
    <xf numFmtId="0" fontId="0" fillId="0" borderId="5" xfId="0" applyBorder="1" applyAlignment="1">
      <alignment horizontal="center"/>
    </xf>
    <xf numFmtId="0" fontId="0" fillId="0" borderId="5" xfId="0" applyBorder="1" applyAlignment="1">
      <alignment horizontal="center" vertical="center" wrapText="1"/>
    </xf>
    <xf numFmtId="0" fontId="0" fillId="0" borderId="5" xfId="0" applyBorder="1" applyAlignment="1">
      <alignment horizontal="center" vertical="center"/>
    </xf>
    <xf numFmtId="0" fontId="0" fillId="0" borderId="11" xfId="0"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11" xfId="0" applyFont="1" applyBorder="1" applyAlignment="1">
      <alignment horizontal="center" vertical="center"/>
    </xf>
    <xf numFmtId="0" fontId="0" fillId="0" borderId="13" xfId="0" applyBorder="1" applyAlignment="1">
      <alignment horizontal="center" vertical="justify"/>
    </xf>
    <xf numFmtId="0" fontId="0" fillId="0" borderId="14" xfId="0" applyBorder="1" applyAlignment="1">
      <alignment horizontal="center" vertical="justify"/>
    </xf>
    <xf numFmtId="0" fontId="0" fillId="0" borderId="15" xfId="0" applyBorder="1" applyAlignment="1">
      <alignment horizontal="center" vertical="justify"/>
    </xf>
    <xf numFmtId="0" fontId="0" fillId="0" borderId="16" xfId="0" applyBorder="1" applyAlignment="1">
      <alignment horizontal="center" vertical="justify"/>
    </xf>
    <xf numFmtId="0" fontId="0" fillId="0" borderId="17" xfId="0" applyBorder="1" applyAlignment="1">
      <alignment horizontal="center" vertical="justify"/>
    </xf>
    <xf numFmtId="0" fontId="0" fillId="0" borderId="18" xfId="0" applyBorder="1" applyAlignment="1">
      <alignment horizontal="center" vertical="justify"/>
    </xf>
    <xf numFmtId="0" fontId="0" fillId="0" borderId="8" xfId="0" applyBorder="1" applyAlignment="1">
      <alignment horizontal="left"/>
    </xf>
    <xf numFmtId="0" fontId="0" fillId="0" borderId="9" xfId="0" applyBorder="1" applyAlignment="1">
      <alignment horizontal="left"/>
    </xf>
    <xf numFmtId="0" fontId="0" fillId="0" borderId="10" xfId="0" applyBorder="1" applyAlignment="1">
      <alignment horizontal="left"/>
    </xf>
    <xf numFmtId="0" fontId="1" fillId="0" borderId="4" xfId="0" applyFont="1" applyBorder="1" applyAlignment="1">
      <alignment horizontal="left"/>
    </xf>
    <xf numFmtId="0" fontId="1" fillId="0" borderId="11" xfId="0" applyFont="1" applyBorder="1" applyAlignment="1">
      <alignment horizontal="left"/>
    </xf>
    <xf numFmtId="0" fontId="0" fillId="0" borderId="4" xfId="0" applyBorder="1" applyAlignment="1">
      <alignment horizontal="left"/>
    </xf>
    <xf numFmtId="0" fontId="0" fillId="0" borderId="5" xfId="0" applyBorder="1" applyAlignment="1">
      <alignment horizontal="left"/>
    </xf>
    <xf numFmtId="0" fontId="0" fillId="0" borderId="12" xfId="0" applyBorder="1" applyAlignment="1">
      <alignment horizontal="left"/>
    </xf>
    <xf numFmtId="0" fontId="1" fillId="0" borderId="2" xfId="0" applyFont="1" applyBorder="1" applyAlignment="1">
      <alignment horizontal="left"/>
    </xf>
    <xf numFmtId="0" fontId="0" fillId="0" borderId="20" xfId="0" applyBorder="1" applyAlignment="1">
      <alignment horizontal="center" vertical="distributed"/>
    </xf>
    <xf numFmtId="0" fontId="0" fillId="0" borderId="3" xfId="0" applyBorder="1" applyAlignment="1">
      <alignment horizontal="center" vertical="distributed"/>
    </xf>
    <xf numFmtId="0" fontId="0" fillId="0" borderId="21" xfId="0" applyBorder="1" applyAlignment="1">
      <alignment horizontal="center" vertical="distributed"/>
    </xf>
  </cellXfs>
  <cellStyles count="1">
    <cellStyle name="Normal" xfId="0" builtinId="0"/>
  </cellStyles>
  <dxfs count="12">
    <dxf>
      <font>
        <b val="0"/>
        <condense val="0"/>
        <extend val="0"/>
        <color indexed="22"/>
      </font>
      <fill>
        <patternFill patternType="solid">
          <fgColor indexed="44"/>
          <bgColor indexed="22"/>
        </patternFill>
      </fill>
    </dxf>
    <dxf>
      <font>
        <b val="0"/>
        <condense val="0"/>
        <extend val="0"/>
        <color indexed="55"/>
      </font>
      <fill>
        <patternFill patternType="solid">
          <fgColor indexed="46"/>
          <bgColor indexed="55"/>
        </patternFill>
      </fill>
      <border>
        <top style="thin">
          <color indexed="64"/>
        </top>
      </border>
    </dxf>
    <dxf>
      <font>
        <b val="0"/>
        <condense val="0"/>
        <extend val="0"/>
        <color indexed="22"/>
      </font>
      <fill>
        <patternFill patternType="solid">
          <fgColor indexed="44"/>
          <bgColor indexed="22"/>
        </patternFill>
      </fill>
    </dxf>
    <dxf>
      <font>
        <b val="0"/>
        <condense val="0"/>
        <extend val="0"/>
        <color indexed="55"/>
      </font>
      <fill>
        <patternFill patternType="solid">
          <fgColor indexed="46"/>
          <bgColor indexed="55"/>
        </patternFill>
      </fill>
      <border>
        <top style="thin">
          <color indexed="64"/>
        </top>
      </border>
    </dxf>
    <dxf>
      <font>
        <b val="0"/>
        <condense val="0"/>
        <extend val="0"/>
        <color indexed="22"/>
      </font>
      <fill>
        <patternFill patternType="solid">
          <fgColor indexed="44"/>
          <bgColor indexed="22"/>
        </patternFill>
      </fill>
    </dxf>
    <dxf>
      <font>
        <b val="0"/>
        <condense val="0"/>
        <extend val="0"/>
        <color indexed="55"/>
      </font>
      <fill>
        <patternFill patternType="solid">
          <fgColor indexed="46"/>
          <bgColor indexed="55"/>
        </patternFill>
      </fill>
      <border>
        <top style="thin">
          <color indexed="64"/>
        </top>
      </border>
    </dxf>
    <dxf>
      <font>
        <b/>
        <i val="0"/>
        <condense val="0"/>
        <extend val="0"/>
      </font>
      <fill>
        <patternFill patternType="solid">
          <fgColor indexed="44"/>
          <bgColor indexed="22"/>
        </patternFill>
      </fill>
    </dxf>
    <dxf>
      <font>
        <b/>
        <i val="0"/>
        <condense val="0"/>
        <extend val="0"/>
      </font>
      <fill>
        <patternFill patternType="solid">
          <fgColor indexed="46"/>
          <bgColor indexed="55"/>
        </patternFill>
      </fill>
      <border>
        <left/>
        <right/>
        <top style="thin">
          <color indexed="8"/>
        </top>
        <bottom/>
      </border>
    </dxf>
    <dxf>
      <font>
        <b/>
        <i val="0"/>
        <condense val="0"/>
        <extend val="0"/>
      </font>
      <fill>
        <patternFill patternType="solid">
          <fgColor indexed="44"/>
          <bgColor indexed="22"/>
        </patternFill>
      </fill>
    </dxf>
    <dxf>
      <font>
        <b/>
        <i val="0"/>
        <condense val="0"/>
        <extend val="0"/>
      </font>
      <fill>
        <patternFill patternType="solid">
          <fgColor indexed="46"/>
          <bgColor indexed="55"/>
        </patternFill>
      </fill>
      <border>
        <left/>
        <right/>
        <top style="thin">
          <color indexed="8"/>
        </top>
        <bottom/>
      </border>
    </dxf>
    <dxf>
      <font>
        <b/>
        <i val="0"/>
        <condense val="0"/>
        <extend val="0"/>
      </font>
      <fill>
        <patternFill patternType="solid">
          <fgColor indexed="44"/>
          <bgColor indexed="22"/>
        </patternFill>
      </fill>
    </dxf>
    <dxf>
      <font>
        <b/>
        <i val="0"/>
        <condense val="0"/>
        <extend val="0"/>
      </font>
      <fill>
        <patternFill patternType="solid">
          <fgColor indexed="46"/>
          <bgColor indexed="55"/>
        </patternFill>
      </fill>
      <border>
        <left/>
        <right/>
        <top style="thin">
          <color indexed="8"/>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Structure" Target="richData/rdrichvaluestructure.xml"/><Relationship Id="rId18" Type="http://schemas.microsoft.com/office/2022/10/relationships/richValueRel" Target="richData/richValueRel.xml"/><Relationship Id="rId3" Type="http://schemas.openxmlformats.org/officeDocument/2006/relationships/theme" Target="theme/theme1.xml"/><Relationship Id="rId7" Type="http://schemas.microsoft.com/office/2017/06/relationships/rdRichValue" Target="richData/rdrichvalue.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eetMetadata" Target="metadata.xml"/><Relationship Id="rId5" Type="http://schemas.openxmlformats.org/officeDocument/2006/relationships/sharedStrings" Target="sharedStrings.xml"/><Relationship Id="rId10" Type="http://schemas.openxmlformats.org/officeDocument/2006/relationships/calcChain" Target="calcChain.xml"/><Relationship Id="rId4" Type="http://schemas.openxmlformats.org/officeDocument/2006/relationships/styles" Target="styles.xml"/><Relationship Id="rId9" Type="http://schemas.microsoft.com/office/2017/06/relationships/rdRichValueTypes" Target="richData/rdRichValueTyp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Y:\PREFEITURA%202023\CONV&#202;NIO\ESTADUAL\PE%20029-2024_RECAPE%20500_250_%20MIL_CONV&#202;NIOS_LOTE%201%20e%20LOTE%202\CONTRATO%20EM%20ANDAMENTO\PEDIDO%20ADITAMENTO\DOC\PLANILHA_aditamento%20lote%201%20e%20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ENU"/>
      <sheetName val="DADOS"/>
      <sheetName val="NOVO"/>
      <sheetName val="BDI"/>
      <sheetName val="ORÇAMENTO"/>
      <sheetName val="CÁLCULO"/>
      <sheetName val="EVENTOS"/>
      <sheetName val="CRONO"/>
      <sheetName val="CRONOPLE"/>
      <sheetName val="PLE"/>
      <sheetName val="QCI"/>
      <sheetName val="BM"/>
      <sheetName val="RRE"/>
      <sheetName val="OFÍCIO"/>
    </sheetNames>
    <sheetDataSet>
      <sheetData sheetId="0">
        <row r="3">
          <cell r="O3">
            <v>1</v>
          </cell>
        </row>
      </sheetData>
      <sheetData sheetId="1" refreshError="1"/>
      <sheetData sheetId="2" refreshError="1"/>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richData/_rels/richValueRel.xml.rels><?xml version="1.0" encoding="UTF-8" standalone="yes"?>
<Relationships xmlns="http://schemas.openxmlformats.org/package/2006/relationships"><Relationship Id="rId1" Type="http://schemas.openxmlformats.org/officeDocument/2006/relationships/image" Target="../media/image1.jpe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Tema do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171"/>
  <sheetViews>
    <sheetView tabSelected="1" topLeftCell="A160" zoomScale="85" zoomScaleNormal="85" workbookViewId="0">
      <selection activeCell="K167" sqref="K167"/>
    </sheetView>
  </sheetViews>
  <sheetFormatPr defaultRowHeight="15" x14ac:dyDescent="0.25"/>
  <cols>
    <col min="2" max="2" width="65.42578125" bestFit="1" customWidth="1"/>
    <col min="3" max="3" width="5" bestFit="1" customWidth="1"/>
    <col min="4" max="4" width="14.28515625" customWidth="1"/>
    <col min="5" max="5" width="11" bestFit="1" customWidth="1"/>
    <col min="6" max="6" width="13.5703125" bestFit="1" customWidth="1"/>
    <col min="7" max="7" width="14.85546875" bestFit="1" customWidth="1"/>
    <col min="8" max="8" width="13.5703125" bestFit="1" customWidth="1"/>
    <col min="9" max="9" width="12" bestFit="1" customWidth="1"/>
    <col min="10" max="10" width="13.28515625" bestFit="1" customWidth="1"/>
    <col min="11" max="11" width="18.7109375" bestFit="1" customWidth="1"/>
  </cols>
  <sheetData>
    <row r="1" spans="1:11" ht="75" customHeight="1" x14ac:dyDescent="0.25">
      <c r="A1" s="57" t="e" vm="1">
        <v>#VALUE!</v>
      </c>
      <c r="B1" s="58"/>
      <c r="C1" s="59" t="s">
        <v>34</v>
      </c>
      <c r="D1" s="60"/>
      <c r="E1" s="60"/>
      <c r="F1" s="60"/>
      <c r="G1" s="60"/>
      <c r="H1" s="60"/>
      <c r="I1" s="60"/>
      <c r="J1" s="60"/>
      <c r="K1" s="61"/>
    </row>
    <row r="2" spans="1:11" ht="75" customHeight="1" x14ac:dyDescent="0.25">
      <c r="A2" s="62" t="s">
        <v>47</v>
      </c>
      <c r="B2" s="63"/>
      <c r="C2" s="63"/>
      <c r="D2" s="63"/>
      <c r="E2" s="63"/>
      <c r="F2" s="63"/>
      <c r="G2" s="63"/>
      <c r="H2" s="63"/>
      <c r="I2" s="63"/>
      <c r="J2" s="63"/>
      <c r="K2" s="64"/>
    </row>
    <row r="3" spans="1:11" ht="36.75" customHeight="1" thickBot="1" x14ac:dyDescent="0.3">
      <c r="A3" s="80" t="s">
        <v>62</v>
      </c>
      <c r="B3" s="81"/>
      <c r="C3" s="81"/>
      <c r="D3" s="81"/>
      <c r="E3" s="81"/>
      <c r="F3" s="81"/>
      <c r="G3" s="81"/>
      <c r="H3" s="81"/>
      <c r="I3" s="81"/>
      <c r="J3" s="81"/>
      <c r="K3" s="82"/>
    </row>
    <row r="4" spans="1:11" x14ac:dyDescent="0.25">
      <c r="A4" s="65"/>
      <c r="B4" s="66"/>
      <c r="C4" s="79" t="s">
        <v>11</v>
      </c>
      <c r="D4" s="79"/>
      <c r="E4" s="71" t="s">
        <v>63</v>
      </c>
      <c r="F4" s="72"/>
      <c r="G4" s="72"/>
      <c r="H4" s="72"/>
      <c r="I4" s="72"/>
      <c r="J4" s="72"/>
      <c r="K4" s="73"/>
    </row>
    <row r="5" spans="1:11" x14ac:dyDescent="0.25">
      <c r="A5" s="67"/>
      <c r="B5" s="68"/>
      <c r="C5" s="74" t="s">
        <v>12</v>
      </c>
      <c r="D5" s="75"/>
      <c r="E5" s="76" t="s">
        <v>64</v>
      </c>
      <c r="F5" s="77"/>
      <c r="G5" s="77"/>
      <c r="H5" s="77"/>
      <c r="I5" s="77"/>
      <c r="J5" s="77"/>
      <c r="K5" s="78"/>
    </row>
    <row r="6" spans="1:11" x14ac:dyDescent="0.25">
      <c r="A6" s="67"/>
      <c r="B6" s="68"/>
      <c r="C6" s="74" t="s">
        <v>48</v>
      </c>
      <c r="D6" s="75"/>
      <c r="E6" s="76" t="s">
        <v>65</v>
      </c>
      <c r="F6" s="77"/>
      <c r="G6" s="77"/>
      <c r="H6" s="77"/>
      <c r="I6" s="77"/>
      <c r="J6" s="77"/>
      <c r="K6" s="78"/>
    </row>
    <row r="7" spans="1:11" x14ac:dyDescent="0.25">
      <c r="A7" s="67"/>
      <c r="B7" s="68"/>
      <c r="C7" s="74" t="s">
        <v>49</v>
      </c>
      <c r="D7" s="75"/>
      <c r="E7" s="76" t="s">
        <v>66</v>
      </c>
      <c r="F7" s="77"/>
      <c r="G7" s="77"/>
      <c r="H7" s="77"/>
      <c r="I7" s="77"/>
      <c r="J7" s="77"/>
      <c r="K7" s="78"/>
    </row>
    <row r="8" spans="1:11" x14ac:dyDescent="0.25">
      <c r="A8" s="69"/>
      <c r="B8" s="70"/>
      <c r="C8" s="74" t="s">
        <v>13</v>
      </c>
      <c r="D8" s="75"/>
      <c r="E8" s="76" t="s">
        <v>67</v>
      </c>
      <c r="F8" s="77"/>
      <c r="G8" s="77"/>
      <c r="H8" s="77"/>
      <c r="I8" s="77"/>
      <c r="J8" s="77"/>
      <c r="K8" s="78"/>
    </row>
    <row r="9" spans="1:11" x14ac:dyDescent="0.25">
      <c r="A9" s="2" t="s">
        <v>0</v>
      </c>
      <c r="B9" s="1" t="s">
        <v>1</v>
      </c>
      <c r="C9" s="1" t="s">
        <v>5</v>
      </c>
      <c r="D9" s="1" t="s">
        <v>2</v>
      </c>
      <c r="E9" s="1" t="s">
        <v>3</v>
      </c>
      <c r="F9" s="1" t="s">
        <v>4</v>
      </c>
      <c r="G9" s="1" t="s">
        <v>14</v>
      </c>
      <c r="H9" s="1" t="s">
        <v>15</v>
      </c>
      <c r="I9" s="1" t="s">
        <v>16</v>
      </c>
      <c r="J9" s="1" t="s">
        <v>17</v>
      </c>
      <c r="K9" s="3" t="s">
        <v>18</v>
      </c>
    </row>
    <row r="10" spans="1:11" x14ac:dyDescent="0.25">
      <c r="A10" s="5">
        <v>1</v>
      </c>
      <c r="B10" s="6" t="s">
        <v>68</v>
      </c>
      <c r="C10" s="7"/>
      <c r="D10" s="8"/>
      <c r="E10" s="9"/>
      <c r="F10" s="10"/>
      <c r="G10" s="10"/>
      <c r="H10" s="10"/>
      <c r="I10" s="11">
        <f>E10*G10</f>
        <v>0</v>
      </c>
      <c r="J10" s="11">
        <f>F10*G10</f>
        <v>0</v>
      </c>
      <c r="K10" s="11"/>
    </row>
    <row r="11" spans="1:11" ht="30.75" customHeight="1" x14ac:dyDescent="0.25">
      <c r="A11" s="4" t="s">
        <v>10</v>
      </c>
      <c r="B11" s="12" t="s">
        <v>6</v>
      </c>
      <c r="C11" s="7"/>
      <c r="D11" s="8"/>
      <c r="E11" s="9"/>
      <c r="F11" s="10"/>
      <c r="G11" s="11"/>
      <c r="H11" s="10"/>
      <c r="I11" s="11">
        <f t="shared" ref="I11:I76" si="0">E11*G11</f>
        <v>0</v>
      </c>
      <c r="J11" s="11">
        <f t="shared" ref="J11:J76" si="1">F11*G11</f>
        <v>0</v>
      </c>
      <c r="K11" s="11"/>
    </row>
    <row r="12" spans="1:11" x14ac:dyDescent="0.25">
      <c r="A12" s="13" t="s">
        <v>69</v>
      </c>
      <c r="B12" s="14" t="s">
        <v>7</v>
      </c>
      <c r="C12" s="15" t="s">
        <v>8</v>
      </c>
      <c r="D12" s="16">
        <v>6</v>
      </c>
      <c r="E12" s="9"/>
      <c r="F12" s="17"/>
      <c r="G12" s="18">
        <v>889.63</v>
      </c>
      <c r="H12" s="19">
        <f>TRUNC(((D12-F12)*G12),2)</f>
        <v>5337.78</v>
      </c>
      <c r="I12" s="11">
        <f t="shared" si="0"/>
        <v>0</v>
      </c>
      <c r="J12" s="11">
        <f t="shared" si="1"/>
        <v>0</v>
      </c>
      <c r="K12" s="11">
        <f>H12+I12</f>
        <v>5337.78</v>
      </c>
    </row>
    <row r="13" spans="1:11" x14ac:dyDescent="0.25">
      <c r="A13" s="13" t="s">
        <v>70</v>
      </c>
      <c r="B13" s="14" t="s">
        <v>71</v>
      </c>
      <c r="C13" s="15" t="s">
        <v>8</v>
      </c>
      <c r="D13" s="16">
        <v>42.4</v>
      </c>
      <c r="E13" s="9"/>
      <c r="F13" s="17"/>
      <c r="G13" s="18">
        <v>105.49</v>
      </c>
      <c r="H13" s="19">
        <f t="shared" ref="H13:H76" si="2">TRUNC(((D13-F13)*G13),2)</f>
        <v>4472.7700000000004</v>
      </c>
      <c r="I13" s="11">
        <f t="shared" si="0"/>
        <v>0</v>
      </c>
      <c r="J13" s="11">
        <f t="shared" si="1"/>
        <v>0</v>
      </c>
      <c r="K13" s="11">
        <f t="shared" ref="K13:K76" si="3">H13+I13</f>
        <v>4472.7700000000004</v>
      </c>
    </row>
    <row r="14" spans="1:11" x14ac:dyDescent="0.25">
      <c r="A14" s="13" t="s">
        <v>72</v>
      </c>
      <c r="B14" s="14" t="s">
        <v>73</v>
      </c>
      <c r="C14" s="15" t="s">
        <v>9</v>
      </c>
      <c r="D14" s="16">
        <v>10</v>
      </c>
      <c r="E14" s="9"/>
      <c r="F14" s="17"/>
      <c r="G14" s="18">
        <v>32.479999999999997</v>
      </c>
      <c r="H14" s="19">
        <f t="shared" si="2"/>
        <v>324.8</v>
      </c>
      <c r="I14" s="11">
        <f t="shared" si="0"/>
        <v>0</v>
      </c>
      <c r="J14" s="11">
        <f t="shared" si="1"/>
        <v>0</v>
      </c>
      <c r="K14" s="11">
        <f t="shared" si="3"/>
        <v>324.8</v>
      </c>
    </row>
    <row r="15" spans="1:11" x14ac:dyDescent="0.25">
      <c r="A15" s="13" t="s">
        <v>74</v>
      </c>
      <c r="B15" s="14" t="s">
        <v>75</v>
      </c>
      <c r="C15" s="15" t="s">
        <v>9</v>
      </c>
      <c r="D15" s="16">
        <v>30</v>
      </c>
      <c r="E15" s="9"/>
      <c r="F15" s="17"/>
      <c r="G15" s="18">
        <v>20.63</v>
      </c>
      <c r="H15" s="19">
        <f t="shared" si="2"/>
        <v>618.9</v>
      </c>
      <c r="I15" s="11">
        <f t="shared" si="0"/>
        <v>0</v>
      </c>
      <c r="J15" s="11">
        <f t="shared" si="1"/>
        <v>0</v>
      </c>
      <c r="K15" s="11">
        <f t="shared" si="3"/>
        <v>618.9</v>
      </c>
    </row>
    <row r="16" spans="1:11" ht="25.5" x14ac:dyDescent="0.25">
      <c r="A16" s="13" t="s">
        <v>55</v>
      </c>
      <c r="B16" s="14" t="s">
        <v>76</v>
      </c>
      <c r="C16" s="15" t="s">
        <v>9</v>
      </c>
      <c r="D16" s="16">
        <v>0</v>
      </c>
      <c r="E16" s="9">
        <v>1.37</v>
      </c>
      <c r="F16" s="17"/>
      <c r="G16" s="18">
        <v>80.489999999999995</v>
      </c>
      <c r="H16" s="19">
        <f t="shared" si="2"/>
        <v>0</v>
      </c>
      <c r="I16" s="11">
        <f>E16*G16</f>
        <v>110.2713</v>
      </c>
      <c r="J16" s="11">
        <f t="shared" si="1"/>
        <v>0</v>
      </c>
      <c r="K16" s="11">
        <f t="shared" si="3"/>
        <v>110.2713</v>
      </c>
    </row>
    <row r="17" spans="1:11" x14ac:dyDescent="0.25">
      <c r="A17" s="13" t="s">
        <v>26</v>
      </c>
      <c r="B17" s="20" t="s">
        <v>77</v>
      </c>
      <c r="C17" s="21"/>
      <c r="D17" s="21"/>
      <c r="E17" s="9"/>
      <c r="F17" s="17"/>
      <c r="G17" s="18">
        <v>0</v>
      </c>
      <c r="H17" s="19">
        <f t="shared" si="2"/>
        <v>0</v>
      </c>
      <c r="I17" s="11">
        <f t="shared" si="0"/>
        <v>0</v>
      </c>
      <c r="J17" s="11">
        <f t="shared" si="1"/>
        <v>0</v>
      </c>
      <c r="K17" s="11">
        <f t="shared" si="3"/>
        <v>0</v>
      </c>
    </row>
    <row r="18" spans="1:11" ht="38.25" x14ac:dyDescent="0.25">
      <c r="A18" s="13" t="s">
        <v>78</v>
      </c>
      <c r="B18" s="21" t="s">
        <v>79</v>
      </c>
      <c r="C18" s="15" t="s">
        <v>9</v>
      </c>
      <c r="D18" s="16">
        <v>13.63</v>
      </c>
      <c r="E18" s="9"/>
      <c r="F18" s="17"/>
      <c r="G18" s="18">
        <v>21.04</v>
      </c>
      <c r="H18" s="19">
        <f t="shared" si="2"/>
        <v>286.77</v>
      </c>
      <c r="I18" s="11">
        <f t="shared" si="0"/>
        <v>0</v>
      </c>
      <c r="J18" s="11">
        <f t="shared" si="1"/>
        <v>0</v>
      </c>
      <c r="K18" s="11">
        <f t="shared" si="3"/>
        <v>286.77</v>
      </c>
    </row>
    <row r="19" spans="1:11" ht="38.25" x14ac:dyDescent="0.25">
      <c r="A19" s="13" t="s">
        <v>80</v>
      </c>
      <c r="B19" s="21" t="s">
        <v>81</v>
      </c>
      <c r="C19" s="15" t="s">
        <v>9</v>
      </c>
      <c r="D19" s="16">
        <v>13.63</v>
      </c>
      <c r="E19" s="9"/>
      <c r="F19" s="17"/>
      <c r="G19" s="18">
        <v>12.51</v>
      </c>
      <c r="H19" s="19">
        <f t="shared" si="2"/>
        <v>170.51</v>
      </c>
      <c r="I19" s="11">
        <f t="shared" si="0"/>
        <v>0</v>
      </c>
      <c r="J19" s="11">
        <f t="shared" si="1"/>
        <v>0</v>
      </c>
      <c r="K19" s="11">
        <f t="shared" si="3"/>
        <v>170.51</v>
      </c>
    </row>
    <row r="20" spans="1:11" x14ac:dyDescent="0.25">
      <c r="A20" s="4" t="s">
        <v>27</v>
      </c>
      <c r="B20" s="20" t="s">
        <v>50</v>
      </c>
      <c r="C20" s="21"/>
      <c r="D20" s="21"/>
      <c r="E20" s="9"/>
      <c r="F20" s="17"/>
      <c r="G20" s="18">
        <v>0</v>
      </c>
      <c r="H20" s="19">
        <f t="shared" si="2"/>
        <v>0</v>
      </c>
      <c r="I20" s="11">
        <f t="shared" si="0"/>
        <v>0</v>
      </c>
      <c r="J20" s="11">
        <f t="shared" si="1"/>
        <v>0</v>
      </c>
      <c r="K20" s="11">
        <f t="shared" si="3"/>
        <v>0</v>
      </c>
    </row>
    <row r="21" spans="1:11" x14ac:dyDescent="0.25">
      <c r="A21" s="13" t="s">
        <v>28</v>
      </c>
      <c r="B21" s="20" t="s">
        <v>51</v>
      </c>
      <c r="C21" s="21"/>
      <c r="D21" s="21"/>
      <c r="E21" s="9"/>
      <c r="F21" s="17"/>
      <c r="G21" s="18">
        <v>0</v>
      </c>
      <c r="H21" s="19">
        <f t="shared" si="2"/>
        <v>0</v>
      </c>
      <c r="I21" s="11">
        <f t="shared" si="0"/>
        <v>0</v>
      </c>
      <c r="J21" s="11">
        <f t="shared" si="1"/>
        <v>0</v>
      </c>
      <c r="K21" s="11">
        <f t="shared" si="3"/>
        <v>0</v>
      </c>
    </row>
    <row r="22" spans="1:11" x14ac:dyDescent="0.25">
      <c r="A22" s="22" t="s">
        <v>82</v>
      </c>
      <c r="B22" s="14" t="s">
        <v>22</v>
      </c>
      <c r="C22" s="15" t="s">
        <v>32</v>
      </c>
      <c r="D22" s="16">
        <v>38</v>
      </c>
      <c r="E22" s="9"/>
      <c r="F22" s="17"/>
      <c r="G22" s="18">
        <v>54.24</v>
      </c>
      <c r="H22" s="19">
        <f t="shared" si="2"/>
        <v>2061.12</v>
      </c>
      <c r="I22" s="11">
        <f t="shared" si="0"/>
        <v>0</v>
      </c>
      <c r="J22" s="11">
        <f t="shared" si="1"/>
        <v>0</v>
      </c>
      <c r="K22" s="11">
        <f t="shared" si="3"/>
        <v>2061.12</v>
      </c>
    </row>
    <row r="23" spans="1:11" x14ac:dyDescent="0.25">
      <c r="A23" s="13" t="s">
        <v>83</v>
      </c>
      <c r="B23" s="14" t="s">
        <v>21</v>
      </c>
      <c r="C23" s="15" t="s">
        <v>9</v>
      </c>
      <c r="D23" s="16">
        <v>4.41</v>
      </c>
      <c r="E23" s="9"/>
      <c r="F23" s="17"/>
      <c r="G23" s="18">
        <v>60.37</v>
      </c>
      <c r="H23" s="19">
        <f t="shared" si="2"/>
        <v>266.23</v>
      </c>
      <c r="I23" s="11">
        <f t="shared" si="0"/>
        <v>0</v>
      </c>
      <c r="J23" s="11">
        <f t="shared" si="1"/>
        <v>0</v>
      </c>
      <c r="K23" s="11">
        <f t="shared" si="3"/>
        <v>266.23</v>
      </c>
    </row>
    <row r="24" spans="1:11" x14ac:dyDescent="0.25">
      <c r="A24" s="13" t="s">
        <v>84</v>
      </c>
      <c r="B24" s="14" t="s">
        <v>24</v>
      </c>
      <c r="C24" s="15" t="s">
        <v>9</v>
      </c>
      <c r="D24" s="16">
        <v>4.41</v>
      </c>
      <c r="E24" s="9"/>
      <c r="F24" s="17"/>
      <c r="G24" s="18">
        <v>469.75</v>
      </c>
      <c r="H24" s="19">
        <f t="shared" si="2"/>
        <v>2071.59</v>
      </c>
      <c r="I24" s="11">
        <f t="shared" si="0"/>
        <v>0</v>
      </c>
      <c r="J24" s="11">
        <f t="shared" si="1"/>
        <v>0</v>
      </c>
      <c r="K24" s="11">
        <f t="shared" si="3"/>
        <v>2071.59</v>
      </c>
    </row>
    <row r="25" spans="1:11" x14ac:dyDescent="0.25">
      <c r="A25" s="13" t="s">
        <v>85</v>
      </c>
      <c r="B25" s="14" t="s">
        <v>25</v>
      </c>
      <c r="C25" s="15" t="s">
        <v>9</v>
      </c>
      <c r="D25" s="16">
        <v>4.41</v>
      </c>
      <c r="E25" s="9"/>
      <c r="F25" s="17"/>
      <c r="G25" s="18">
        <v>169.78</v>
      </c>
      <c r="H25" s="19">
        <f t="shared" si="2"/>
        <v>748.72</v>
      </c>
      <c r="I25" s="11">
        <f t="shared" si="0"/>
        <v>0</v>
      </c>
      <c r="J25" s="11">
        <f t="shared" si="1"/>
        <v>0</v>
      </c>
      <c r="K25" s="11">
        <f t="shared" si="3"/>
        <v>748.72</v>
      </c>
    </row>
    <row r="26" spans="1:11" x14ac:dyDescent="0.25">
      <c r="A26" s="13" t="s">
        <v>86</v>
      </c>
      <c r="B26" s="14" t="s">
        <v>19</v>
      </c>
      <c r="C26" s="15" t="s">
        <v>33</v>
      </c>
      <c r="D26" s="16">
        <v>186.58</v>
      </c>
      <c r="E26" s="9"/>
      <c r="F26" s="17"/>
      <c r="G26" s="18">
        <v>9.85</v>
      </c>
      <c r="H26" s="19">
        <f t="shared" si="2"/>
        <v>1837.81</v>
      </c>
      <c r="I26" s="11">
        <f t="shared" si="0"/>
        <v>0</v>
      </c>
      <c r="J26" s="11">
        <f t="shared" si="1"/>
        <v>0</v>
      </c>
      <c r="K26" s="11">
        <f t="shared" si="3"/>
        <v>1837.81</v>
      </c>
    </row>
    <row r="27" spans="1:11" x14ac:dyDescent="0.25">
      <c r="A27" s="4" t="s">
        <v>87</v>
      </c>
      <c r="B27" s="14" t="s">
        <v>88</v>
      </c>
      <c r="C27" s="15" t="s">
        <v>33</v>
      </c>
      <c r="D27" s="16">
        <v>40.29</v>
      </c>
      <c r="E27" s="9"/>
      <c r="F27" s="17"/>
      <c r="G27" s="18">
        <v>9.8800000000000008</v>
      </c>
      <c r="H27" s="19">
        <f t="shared" si="2"/>
        <v>398.06</v>
      </c>
      <c r="I27" s="11">
        <f t="shared" si="0"/>
        <v>0</v>
      </c>
      <c r="J27" s="11">
        <f t="shared" si="1"/>
        <v>0</v>
      </c>
      <c r="K27" s="11">
        <f t="shared" si="3"/>
        <v>398.06</v>
      </c>
    </row>
    <row r="28" spans="1:11" x14ac:dyDescent="0.25">
      <c r="A28" s="22" t="s">
        <v>89</v>
      </c>
      <c r="B28" s="14" t="s">
        <v>90</v>
      </c>
      <c r="C28" s="15" t="s">
        <v>9</v>
      </c>
      <c r="D28" s="16">
        <v>1.51</v>
      </c>
      <c r="E28" s="9"/>
      <c r="F28" s="17"/>
      <c r="G28" s="18">
        <v>921.7</v>
      </c>
      <c r="H28" s="19">
        <f t="shared" si="2"/>
        <v>1391.76</v>
      </c>
      <c r="I28" s="11">
        <f t="shared" si="0"/>
        <v>0</v>
      </c>
      <c r="J28" s="11">
        <f t="shared" si="1"/>
        <v>0</v>
      </c>
      <c r="K28" s="11">
        <f t="shared" si="3"/>
        <v>1391.76</v>
      </c>
    </row>
    <row r="29" spans="1:11" ht="25.5" x14ac:dyDescent="0.25">
      <c r="A29" s="13" t="s">
        <v>91</v>
      </c>
      <c r="B29" s="21" t="s">
        <v>92</v>
      </c>
      <c r="C29" s="15" t="s">
        <v>8</v>
      </c>
      <c r="D29" s="16">
        <v>10.08</v>
      </c>
      <c r="E29" s="9"/>
      <c r="F29" s="17"/>
      <c r="G29" s="18">
        <v>19.149999999999999</v>
      </c>
      <c r="H29" s="19">
        <f t="shared" si="2"/>
        <v>193.03</v>
      </c>
      <c r="I29" s="11">
        <f t="shared" si="0"/>
        <v>0</v>
      </c>
      <c r="J29" s="11">
        <f t="shared" si="1"/>
        <v>0</v>
      </c>
      <c r="K29" s="11">
        <f t="shared" si="3"/>
        <v>193.03</v>
      </c>
    </row>
    <row r="30" spans="1:11" x14ac:dyDescent="0.25">
      <c r="A30" s="13" t="s">
        <v>29</v>
      </c>
      <c r="B30" s="20" t="s">
        <v>93</v>
      </c>
      <c r="C30" s="21"/>
      <c r="D30" s="21"/>
      <c r="E30" s="9"/>
      <c r="F30" s="17"/>
      <c r="G30" s="18">
        <v>0</v>
      </c>
      <c r="H30" s="19">
        <f t="shared" si="2"/>
        <v>0</v>
      </c>
      <c r="I30" s="11">
        <f t="shared" si="0"/>
        <v>0</v>
      </c>
      <c r="J30" s="11">
        <f t="shared" si="1"/>
        <v>0</v>
      </c>
      <c r="K30" s="11">
        <f t="shared" si="3"/>
        <v>0</v>
      </c>
    </row>
    <row r="31" spans="1:11" x14ac:dyDescent="0.25">
      <c r="A31" s="13" t="s">
        <v>94</v>
      </c>
      <c r="B31" s="14" t="s">
        <v>95</v>
      </c>
      <c r="C31" s="15" t="s">
        <v>8</v>
      </c>
      <c r="D31" s="16">
        <v>137.4</v>
      </c>
      <c r="E31" s="9">
        <v>13.64</v>
      </c>
      <c r="F31" s="17"/>
      <c r="G31" s="18">
        <v>80.13</v>
      </c>
      <c r="H31" s="19">
        <f t="shared" si="2"/>
        <v>11009.86</v>
      </c>
      <c r="I31" s="11">
        <f t="shared" si="0"/>
        <v>1092.9731999999999</v>
      </c>
      <c r="J31" s="11">
        <f t="shared" si="1"/>
        <v>0</v>
      </c>
      <c r="K31" s="11">
        <f t="shared" si="3"/>
        <v>12102.833200000001</v>
      </c>
    </row>
    <row r="32" spans="1:11" x14ac:dyDescent="0.25">
      <c r="A32" s="13" t="s">
        <v>96</v>
      </c>
      <c r="B32" s="14" t="s">
        <v>19</v>
      </c>
      <c r="C32" s="15" t="s">
        <v>33</v>
      </c>
      <c r="D32" s="16">
        <v>187.57</v>
      </c>
      <c r="E32" s="9"/>
      <c r="F32" s="17"/>
      <c r="G32" s="18">
        <v>9.85</v>
      </c>
      <c r="H32" s="19">
        <f t="shared" si="2"/>
        <v>1847.56</v>
      </c>
      <c r="I32" s="11">
        <f t="shared" si="0"/>
        <v>0</v>
      </c>
      <c r="J32" s="11">
        <f t="shared" si="1"/>
        <v>0</v>
      </c>
      <c r="K32" s="11">
        <f t="shared" si="3"/>
        <v>1847.56</v>
      </c>
    </row>
    <row r="33" spans="1:11" x14ac:dyDescent="0.25">
      <c r="A33" s="4" t="s">
        <v>97</v>
      </c>
      <c r="B33" s="14" t="s">
        <v>88</v>
      </c>
      <c r="C33" s="15" t="s">
        <v>33</v>
      </c>
      <c r="D33" s="16">
        <v>25.16</v>
      </c>
      <c r="E33" s="9"/>
      <c r="F33" s="17"/>
      <c r="G33" s="18">
        <v>9.8800000000000008</v>
      </c>
      <c r="H33" s="19">
        <f t="shared" si="2"/>
        <v>248.58</v>
      </c>
      <c r="I33" s="11">
        <f t="shared" si="0"/>
        <v>0</v>
      </c>
      <c r="J33" s="11">
        <f t="shared" si="1"/>
        <v>0</v>
      </c>
      <c r="K33" s="11">
        <f t="shared" si="3"/>
        <v>248.58</v>
      </c>
    </row>
    <row r="34" spans="1:11" x14ac:dyDescent="0.25">
      <c r="A34" s="13" t="s">
        <v>98</v>
      </c>
      <c r="B34" s="14" t="s">
        <v>23</v>
      </c>
      <c r="C34" s="15" t="s">
        <v>8</v>
      </c>
      <c r="D34" s="16">
        <v>16</v>
      </c>
      <c r="E34" s="9"/>
      <c r="F34" s="17"/>
      <c r="G34" s="18">
        <v>98.19</v>
      </c>
      <c r="H34" s="19">
        <f t="shared" si="2"/>
        <v>1571.04</v>
      </c>
      <c r="I34" s="11">
        <f t="shared" si="0"/>
        <v>0</v>
      </c>
      <c r="J34" s="11">
        <f t="shared" si="1"/>
        <v>0</v>
      </c>
      <c r="K34" s="11">
        <f t="shared" si="3"/>
        <v>1571.04</v>
      </c>
    </row>
    <row r="35" spans="1:11" x14ac:dyDescent="0.25">
      <c r="A35" s="22" t="s">
        <v>99</v>
      </c>
      <c r="B35" s="14" t="s">
        <v>100</v>
      </c>
      <c r="C35" s="15" t="s">
        <v>9</v>
      </c>
      <c r="D35" s="16">
        <v>1.71</v>
      </c>
      <c r="E35" s="9"/>
      <c r="F35" s="17"/>
      <c r="G35" s="18">
        <v>500.03</v>
      </c>
      <c r="H35" s="19">
        <f t="shared" si="2"/>
        <v>855.05</v>
      </c>
      <c r="I35" s="11">
        <f t="shared" si="0"/>
        <v>0</v>
      </c>
      <c r="J35" s="11">
        <f t="shared" si="1"/>
        <v>0</v>
      </c>
      <c r="K35" s="11">
        <f t="shared" si="3"/>
        <v>855.05</v>
      </c>
    </row>
    <row r="36" spans="1:11" x14ac:dyDescent="0.25">
      <c r="A36" s="13" t="s">
        <v>101</v>
      </c>
      <c r="B36" s="14" t="s">
        <v>20</v>
      </c>
      <c r="C36" s="15" t="s">
        <v>9</v>
      </c>
      <c r="D36" s="16">
        <v>1.71</v>
      </c>
      <c r="E36" s="9"/>
      <c r="F36" s="17"/>
      <c r="G36" s="18">
        <v>117.27</v>
      </c>
      <c r="H36" s="19">
        <f t="shared" si="2"/>
        <v>200.53</v>
      </c>
      <c r="I36" s="11">
        <f t="shared" si="0"/>
        <v>0</v>
      </c>
      <c r="J36" s="11">
        <f t="shared" si="1"/>
        <v>0</v>
      </c>
      <c r="K36" s="11">
        <f t="shared" si="3"/>
        <v>200.53</v>
      </c>
    </row>
    <row r="37" spans="1:11" ht="25.5" x14ac:dyDescent="0.25">
      <c r="A37" s="4" t="s">
        <v>102</v>
      </c>
      <c r="B37" s="21" t="s">
        <v>103</v>
      </c>
      <c r="C37" s="15" t="s">
        <v>8</v>
      </c>
      <c r="D37" s="16">
        <v>59.5</v>
      </c>
      <c r="E37" s="9">
        <v>11.43</v>
      </c>
      <c r="F37" s="17"/>
      <c r="G37" s="18">
        <v>13.61</v>
      </c>
      <c r="H37" s="19">
        <f t="shared" si="2"/>
        <v>809.79</v>
      </c>
      <c r="I37" s="11">
        <f t="shared" si="0"/>
        <v>155.56229999999999</v>
      </c>
      <c r="J37" s="11">
        <f t="shared" si="1"/>
        <v>0</v>
      </c>
      <c r="K37" s="11">
        <f t="shared" si="3"/>
        <v>965.35230000000001</v>
      </c>
    </row>
    <row r="38" spans="1:11" ht="38.25" x14ac:dyDescent="0.25">
      <c r="A38" s="13" t="s">
        <v>104</v>
      </c>
      <c r="B38" s="21" t="s">
        <v>105</v>
      </c>
      <c r="C38" s="15" t="s">
        <v>32</v>
      </c>
      <c r="D38" s="16">
        <v>126</v>
      </c>
      <c r="E38" s="9"/>
      <c r="F38" s="17"/>
      <c r="G38" s="18">
        <v>57.84</v>
      </c>
      <c r="H38" s="19">
        <f t="shared" si="2"/>
        <v>7287.84</v>
      </c>
      <c r="I38" s="11">
        <f t="shared" si="0"/>
        <v>0</v>
      </c>
      <c r="J38" s="11">
        <f t="shared" si="1"/>
        <v>0</v>
      </c>
      <c r="K38" s="11">
        <f t="shared" si="3"/>
        <v>7287.84</v>
      </c>
    </row>
    <row r="39" spans="1:11" x14ac:dyDescent="0.25">
      <c r="A39" s="13" t="s">
        <v>30</v>
      </c>
      <c r="B39" s="20" t="s">
        <v>106</v>
      </c>
      <c r="C39" s="21"/>
      <c r="D39" s="21"/>
      <c r="E39" s="9"/>
      <c r="F39" s="17"/>
      <c r="G39" s="18">
        <v>0</v>
      </c>
      <c r="H39" s="19">
        <f t="shared" si="2"/>
        <v>0</v>
      </c>
      <c r="I39" s="11">
        <f t="shared" si="0"/>
        <v>0</v>
      </c>
      <c r="J39" s="11">
        <f t="shared" si="1"/>
        <v>0</v>
      </c>
      <c r="K39" s="11">
        <f t="shared" si="3"/>
        <v>0</v>
      </c>
    </row>
    <row r="40" spans="1:11" x14ac:dyDescent="0.25">
      <c r="A40" s="13" t="s">
        <v>107</v>
      </c>
      <c r="B40" s="14" t="s">
        <v>108</v>
      </c>
      <c r="C40" s="15" t="s">
        <v>8</v>
      </c>
      <c r="D40" s="16">
        <v>41.85</v>
      </c>
      <c r="E40" s="9"/>
      <c r="F40" s="17"/>
      <c r="G40" s="18">
        <v>242.29</v>
      </c>
      <c r="H40" s="19">
        <f t="shared" si="2"/>
        <v>10139.83</v>
      </c>
      <c r="I40" s="11">
        <f t="shared" si="0"/>
        <v>0</v>
      </c>
      <c r="J40" s="11">
        <f t="shared" si="1"/>
        <v>0</v>
      </c>
      <c r="K40" s="11">
        <f t="shared" si="3"/>
        <v>10139.83</v>
      </c>
    </row>
    <row r="41" spans="1:11" x14ac:dyDescent="0.25">
      <c r="A41" s="13" t="s">
        <v>109</v>
      </c>
      <c r="B41" s="14" t="s">
        <v>19</v>
      </c>
      <c r="C41" s="15" t="s">
        <v>33</v>
      </c>
      <c r="D41" s="16">
        <v>122.17</v>
      </c>
      <c r="E41" s="23">
        <v>127.16</v>
      </c>
      <c r="F41" s="17"/>
      <c r="G41" s="18">
        <v>9.85</v>
      </c>
      <c r="H41" s="19">
        <f t="shared" si="2"/>
        <v>1203.3699999999999</v>
      </c>
      <c r="I41" s="11">
        <f t="shared" si="0"/>
        <v>1252.5259999999998</v>
      </c>
      <c r="J41" s="11">
        <f t="shared" si="1"/>
        <v>0</v>
      </c>
      <c r="K41" s="11">
        <f t="shared" si="3"/>
        <v>2455.8959999999997</v>
      </c>
    </row>
    <row r="42" spans="1:11" x14ac:dyDescent="0.25">
      <c r="A42" s="13" t="s">
        <v>110</v>
      </c>
      <c r="B42" s="14" t="s">
        <v>88</v>
      </c>
      <c r="C42" s="15" t="s">
        <v>33</v>
      </c>
      <c r="D42" s="16">
        <v>30.54</v>
      </c>
      <c r="E42" s="9"/>
      <c r="F42" s="17"/>
      <c r="G42" s="18">
        <v>9.8800000000000008</v>
      </c>
      <c r="H42" s="19">
        <f t="shared" si="2"/>
        <v>301.73</v>
      </c>
      <c r="I42" s="11">
        <f t="shared" si="0"/>
        <v>0</v>
      </c>
      <c r="J42" s="11">
        <f t="shared" si="1"/>
        <v>0</v>
      </c>
      <c r="K42" s="11">
        <f t="shared" si="3"/>
        <v>301.73</v>
      </c>
    </row>
    <row r="43" spans="1:11" x14ac:dyDescent="0.25">
      <c r="A43" s="4" t="s">
        <v>111</v>
      </c>
      <c r="B43" s="14" t="s">
        <v>24</v>
      </c>
      <c r="C43" s="15" t="s">
        <v>9</v>
      </c>
      <c r="D43" s="16">
        <v>2.65</v>
      </c>
      <c r="E43" s="9">
        <v>2.73</v>
      </c>
      <c r="F43" s="17"/>
      <c r="G43" s="18">
        <v>469.75</v>
      </c>
      <c r="H43" s="19">
        <f t="shared" si="2"/>
        <v>1244.83</v>
      </c>
      <c r="I43" s="11">
        <f t="shared" si="0"/>
        <v>1282.4175</v>
      </c>
      <c r="J43" s="11">
        <f t="shared" si="1"/>
        <v>0</v>
      </c>
      <c r="K43" s="11">
        <f t="shared" si="3"/>
        <v>2527.2474999999999</v>
      </c>
    </row>
    <row r="44" spans="1:11" x14ac:dyDescent="0.25">
      <c r="A44" s="13" t="s">
        <v>112</v>
      </c>
      <c r="B44" s="14" t="s">
        <v>25</v>
      </c>
      <c r="C44" s="15" t="s">
        <v>9</v>
      </c>
      <c r="D44" s="16">
        <v>2.65</v>
      </c>
      <c r="E44" s="9">
        <v>2.73</v>
      </c>
      <c r="F44" s="17"/>
      <c r="G44" s="18">
        <v>169.78</v>
      </c>
      <c r="H44" s="19">
        <f t="shared" si="2"/>
        <v>449.91</v>
      </c>
      <c r="I44" s="11">
        <f t="shared" si="0"/>
        <v>463.49939999999998</v>
      </c>
      <c r="J44" s="11">
        <f t="shared" si="1"/>
        <v>0</v>
      </c>
      <c r="K44" s="11">
        <f t="shared" si="3"/>
        <v>913.40940000000001</v>
      </c>
    </row>
    <row r="45" spans="1:11" x14ac:dyDescent="0.25">
      <c r="A45" s="13" t="s">
        <v>37</v>
      </c>
      <c r="B45" s="20" t="s">
        <v>113</v>
      </c>
      <c r="C45" s="21"/>
      <c r="D45" s="21"/>
      <c r="E45" s="9"/>
      <c r="F45" s="17"/>
      <c r="G45" s="18">
        <v>0</v>
      </c>
      <c r="H45" s="19">
        <f t="shared" si="2"/>
        <v>0</v>
      </c>
      <c r="I45" s="11">
        <f t="shared" si="0"/>
        <v>0</v>
      </c>
      <c r="J45" s="11">
        <f t="shared" si="1"/>
        <v>0</v>
      </c>
      <c r="K45" s="11">
        <f t="shared" si="3"/>
        <v>0</v>
      </c>
    </row>
    <row r="46" spans="1:11" ht="38.25" x14ac:dyDescent="0.25">
      <c r="A46" s="13" t="s">
        <v>114</v>
      </c>
      <c r="B46" s="24" t="s">
        <v>115</v>
      </c>
      <c r="C46" s="25" t="s">
        <v>8</v>
      </c>
      <c r="D46" s="26">
        <v>133.1</v>
      </c>
      <c r="E46" s="9"/>
      <c r="F46" s="17">
        <v>94.4</v>
      </c>
      <c r="G46" s="18">
        <v>154.05000000000001</v>
      </c>
      <c r="H46" s="19">
        <f t="shared" si="2"/>
        <v>5961.73</v>
      </c>
      <c r="I46" s="11">
        <f t="shared" si="0"/>
        <v>0</v>
      </c>
      <c r="J46" s="11">
        <f t="shared" si="1"/>
        <v>14542.320000000002</v>
      </c>
      <c r="K46" s="11">
        <f t="shared" si="3"/>
        <v>5961.73</v>
      </c>
    </row>
    <row r="47" spans="1:11" ht="25.5" x14ac:dyDescent="0.25">
      <c r="A47" s="9" t="s">
        <v>55</v>
      </c>
      <c r="B47" s="27" t="s">
        <v>116</v>
      </c>
      <c r="C47" s="25" t="s">
        <v>8</v>
      </c>
      <c r="D47" s="9">
        <v>0</v>
      </c>
      <c r="E47" s="9">
        <v>86.24</v>
      </c>
      <c r="F47" s="17"/>
      <c r="G47" s="18">
        <v>188.49</v>
      </c>
      <c r="H47" s="19">
        <f t="shared" si="2"/>
        <v>0</v>
      </c>
      <c r="I47" s="11">
        <f t="shared" si="0"/>
        <v>16255.3776</v>
      </c>
      <c r="J47" s="11"/>
      <c r="K47" s="11">
        <f t="shared" si="3"/>
        <v>16255.3776</v>
      </c>
    </row>
    <row r="48" spans="1:11" x14ac:dyDescent="0.25">
      <c r="A48" s="13" t="s">
        <v>117</v>
      </c>
      <c r="B48" s="28" t="s">
        <v>19</v>
      </c>
      <c r="C48" s="25" t="s">
        <v>33</v>
      </c>
      <c r="D48" s="26">
        <v>119.48</v>
      </c>
      <c r="E48" s="9">
        <v>100</v>
      </c>
      <c r="F48" s="17"/>
      <c r="G48" s="18">
        <v>9.85</v>
      </c>
      <c r="H48" s="19">
        <f t="shared" si="2"/>
        <v>1176.8699999999999</v>
      </c>
      <c r="I48" s="11">
        <f t="shared" si="0"/>
        <v>985</v>
      </c>
      <c r="J48" s="11">
        <f t="shared" si="1"/>
        <v>0</v>
      </c>
      <c r="K48" s="11">
        <f t="shared" si="3"/>
        <v>2161.87</v>
      </c>
    </row>
    <row r="49" spans="1:11" x14ac:dyDescent="0.25">
      <c r="A49" s="22" t="s">
        <v>38</v>
      </c>
      <c r="B49" s="29" t="s">
        <v>118</v>
      </c>
      <c r="C49" s="30"/>
      <c r="D49" s="30"/>
      <c r="E49" s="9"/>
      <c r="F49" s="17"/>
      <c r="G49" s="18">
        <v>0</v>
      </c>
      <c r="H49" s="19">
        <f t="shared" si="2"/>
        <v>0</v>
      </c>
      <c r="I49" s="11">
        <f t="shared" si="0"/>
        <v>0</v>
      </c>
      <c r="J49" s="11">
        <f t="shared" si="1"/>
        <v>0</v>
      </c>
      <c r="K49" s="11">
        <f t="shared" si="3"/>
        <v>0</v>
      </c>
    </row>
    <row r="50" spans="1:11" x14ac:dyDescent="0.25">
      <c r="A50" s="13" t="s">
        <v>119</v>
      </c>
      <c r="B50" s="28" t="s">
        <v>95</v>
      </c>
      <c r="C50" s="25" t="s">
        <v>8</v>
      </c>
      <c r="D50" s="26">
        <v>76.760000000000005</v>
      </c>
      <c r="E50" s="9"/>
      <c r="F50" s="17"/>
      <c r="G50" s="18">
        <v>80.13</v>
      </c>
      <c r="H50" s="19">
        <f t="shared" si="2"/>
        <v>6150.77</v>
      </c>
      <c r="I50" s="11">
        <f t="shared" si="0"/>
        <v>0</v>
      </c>
      <c r="J50" s="11">
        <f t="shared" si="1"/>
        <v>0</v>
      </c>
      <c r="K50" s="11">
        <f t="shared" si="3"/>
        <v>6150.77</v>
      </c>
    </row>
    <row r="51" spans="1:11" x14ac:dyDescent="0.25">
      <c r="A51" s="4" t="s">
        <v>120</v>
      </c>
      <c r="B51" s="28" t="s">
        <v>19</v>
      </c>
      <c r="C51" s="25" t="s">
        <v>33</v>
      </c>
      <c r="D51" s="26">
        <v>53.93</v>
      </c>
      <c r="E51" s="10"/>
      <c r="F51" s="17"/>
      <c r="G51" s="18">
        <v>9.85</v>
      </c>
      <c r="H51" s="19">
        <f t="shared" si="2"/>
        <v>531.21</v>
      </c>
      <c r="I51" s="11">
        <f t="shared" si="0"/>
        <v>0</v>
      </c>
      <c r="J51" s="11">
        <f t="shared" si="1"/>
        <v>0</v>
      </c>
      <c r="K51" s="11">
        <f t="shared" si="3"/>
        <v>531.21</v>
      </c>
    </row>
    <row r="52" spans="1:11" x14ac:dyDescent="0.25">
      <c r="A52" s="13" t="s">
        <v>121</v>
      </c>
      <c r="B52" s="28" t="s">
        <v>88</v>
      </c>
      <c r="C52" s="25" t="s">
        <v>33</v>
      </c>
      <c r="D52" s="26">
        <v>10.36</v>
      </c>
      <c r="E52" s="10"/>
      <c r="F52" s="10"/>
      <c r="G52" s="18">
        <v>9.8800000000000008</v>
      </c>
      <c r="H52" s="19">
        <f t="shared" si="2"/>
        <v>102.35</v>
      </c>
      <c r="I52" s="11">
        <f t="shared" si="0"/>
        <v>0</v>
      </c>
      <c r="J52" s="11">
        <f t="shared" si="1"/>
        <v>0</v>
      </c>
      <c r="K52" s="11">
        <f t="shared" si="3"/>
        <v>102.35</v>
      </c>
    </row>
    <row r="53" spans="1:11" x14ac:dyDescent="0.25">
      <c r="A53" s="13" t="s">
        <v>122</v>
      </c>
      <c r="B53" s="28" t="s">
        <v>100</v>
      </c>
      <c r="C53" s="25" t="s">
        <v>9</v>
      </c>
      <c r="D53" s="26">
        <v>0.49</v>
      </c>
      <c r="E53" s="10"/>
      <c r="F53" s="10"/>
      <c r="G53" s="18">
        <v>500.03</v>
      </c>
      <c r="H53" s="19">
        <f t="shared" si="2"/>
        <v>245.01</v>
      </c>
      <c r="I53" s="11">
        <f t="shared" si="0"/>
        <v>0</v>
      </c>
      <c r="J53" s="11">
        <f t="shared" si="1"/>
        <v>0</v>
      </c>
      <c r="K53" s="11">
        <f t="shared" si="3"/>
        <v>245.01</v>
      </c>
    </row>
    <row r="54" spans="1:11" x14ac:dyDescent="0.25">
      <c r="A54" s="13" t="s">
        <v>123</v>
      </c>
      <c r="B54" s="28" t="s">
        <v>25</v>
      </c>
      <c r="C54" s="25" t="s">
        <v>9</v>
      </c>
      <c r="D54" s="26">
        <v>0.49</v>
      </c>
      <c r="E54" s="10"/>
      <c r="F54" s="10"/>
      <c r="G54" s="18">
        <v>169.78</v>
      </c>
      <c r="H54" s="19">
        <f t="shared" si="2"/>
        <v>83.19</v>
      </c>
      <c r="I54" s="11">
        <f t="shared" si="0"/>
        <v>0</v>
      </c>
      <c r="J54" s="11">
        <f t="shared" si="1"/>
        <v>0</v>
      </c>
      <c r="K54" s="11">
        <f t="shared" si="3"/>
        <v>83.19</v>
      </c>
    </row>
    <row r="55" spans="1:11" ht="38.25" x14ac:dyDescent="0.25">
      <c r="A55" s="13" t="s">
        <v>124</v>
      </c>
      <c r="B55" s="24" t="s">
        <v>105</v>
      </c>
      <c r="C55" s="15" t="s">
        <v>32</v>
      </c>
      <c r="D55" s="16">
        <v>66.75</v>
      </c>
      <c r="E55" s="10"/>
      <c r="F55" s="10"/>
      <c r="G55" s="18">
        <v>57.84</v>
      </c>
      <c r="H55" s="19">
        <f t="shared" si="2"/>
        <v>3860.82</v>
      </c>
      <c r="I55" s="11">
        <f t="shared" si="0"/>
        <v>0</v>
      </c>
      <c r="J55" s="11">
        <f t="shared" si="1"/>
        <v>0</v>
      </c>
      <c r="K55" s="11">
        <f t="shared" si="3"/>
        <v>3860.82</v>
      </c>
    </row>
    <row r="56" spans="1:11" x14ac:dyDescent="0.25">
      <c r="A56" s="13" t="s">
        <v>40</v>
      </c>
      <c r="B56" s="29" t="s">
        <v>125</v>
      </c>
      <c r="C56" s="30"/>
      <c r="D56" s="30"/>
      <c r="E56" s="10"/>
      <c r="F56" s="10"/>
      <c r="G56" s="18">
        <v>0</v>
      </c>
      <c r="H56" s="19">
        <f t="shared" si="2"/>
        <v>0</v>
      </c>
      <c r="I56" s="11">
        <f t="shared" si="0"/>
        <v>0</v>
      </c>
      <c r="J56" s="11">
        <f t="shared" si="1"/>
        <v>0</v>
      </c>
      <c r="K56" s="11">
        <f t="shared" si="3"/>
        <v>0</v>
      </c>
    </row>
    <row r="57" spans="1:11" x14ac:dyDescent="0.25">
      <c r="A57" s="4" t="s">
        <v>41</v>
      </c>
      <c r="B57" s="29" t="s">
        <v>57</v>
      </c>
      <c r="C57" s="30"/>
      <c r="D57" s="30"/>
      <c r="E57" s="10"/>
      <c r="F57" s="10"/>
      <c r="G57" s="18">
        <v>0</v>
      </c>
      <c r="H57" s="19">
        <f t="shared" si="2"/>
        <v>0</v>
      </c>
      <c r="I57" s="11">
        <f t="shared" si="0"/>
        <v>0</v>
      </c>
      <c r="J57" s="11">
        <f t="shared" si="1"/>
        <v>0</v>
      </c>
      <c r="K57" s="11">
        <f t="shared" si="3"/>
        <v>0</v>
      </c>
    </row>
    <row r="58" spans="1:11" x14ac:dyDescent="0.25">
      <c r="A58" s="13" t="s">
        <v>126</v>
      </c>
      <c r="B58" s="28" t="s">
        <v>127</v>
      </c>
      <c r="C58" s="25" t="s">
        <v>33</v>
      </c>
      <c r="D58" s="26">
        <v>503.47</v>
      </c>
      <c r="E58" s="10"/>
      <c r="F58" s="10"/>
      <c r="G58" s="18">
        <v>24.54</v>
      </c>
      <c r="H58" s="19">
        <f t="shared" si="2"/>
        <v>12355.15</v>
      </c>
      <c r="I58" s="11">
        <f t="shared" si="0"/>
        <v>0</v>
      </c>
      <c r="J58" s="11">
        <f t="shared" si="1"/>
        <v>0</v>
      </c>
      <c r="K58" s="11">
        <f t="shared" si="3"/>
        <v>12355.15</v>
      </c>
    </row>
    <row r="59" spans="1:11" x14ac:dyDescent="0.25">
      <c r="A59" s="13" t="s">
        <v>128</v>
      </c>
      <c r="B59" s="28" t="s">
        <v>56</v>
      </c>
      <c r="C59" s="25" t="s">
        <v>33</v>
      </c>
      <c r="D59" s="26">
        <v>503.47</v>
      </c>
      <c r="E59" s="10"/>
      <c r="F59" s="10"/>
      <c r="G59" s="18">
        <v>3.82</v>
      </c>
      <c r="H59" s="19">
        <f t="shared" si="2"/>
        <v>1923.25</v>
      </c>
      <c r="I59" s="11">
        <f t="shared" si="0"/>
        <v>0</v>
      </c>
      <c r="J59" s="11">
        <f t="shared" si="1"/>
        <v>0</v>
      </c>
      <c r="K59" s="11">
        <f t="shared" si="3"/>
        <v>1923.25</v>
      </c>
    </row>
    <row r="60" spans="1:11" ht="38.25" x14ac:dyDescent="0.25">
      <c r="A60" s="13" t="s">
        <v>129</v>
      </c>
      <c r="B60" s="24" t="s">
        <v>130</v>
      </c>
      <c r="C60" s="25" t="s">
        <v>8</v>
      </c>
      <c r="D60" s="26">
        <v>120.3</v>
      </c>
      <c r="E60" s="10"/>
      <c r="F60" s="10"/>
      <c r="G60" s="18">
        <v>155.01</v>
      </c>
      <c r="H60" s="19">
        <f t="shared" si="2"/>
        <v>18647.7</v>
      </c>
      <c r="I60" s="11">
        <f t="shared" si="0"/>
        <v>0</v>
      </c>
      <c r="J60" s="11">
        <f t="shared" si="1"/>
        <v>0</v>
      </c>
      <c r="K60" s="11">
        <f t="shared" si="3"/>
        <v>18647.7</v>
      </c>
    </row>
    <row r="61" spans="1:11" x14ac:dyDescent="0.25">
      <c r="A61" s="13" t="s">
        <v>42</v>
      </c>
      <c r="B61" s="29" t="s">
        <v>131</v>
      </c>
      <c r="C61" s="30"/>
      <c r="D61" s="30"/>
      <c r="E61" s="10"/>
      <c r="F61" s="10"/>
      <c r="G61" s="18">
        <v>0</v>
      </c>
      <c r="H61" s="19">
        <f t="shared" si="2"/>
        <v>0</v>
      </c>
      <c r="I61" s="11">
        <f t="shared" si="0"/>
        <v>0</v>
      </c>
      <c r="J61" s="11">
        <f t="shared" si="1"/>
        <v>0</v>
      </c>
      <c r="K61" s="11">
        <f t="shared" si="3"/>
        <v>0</v>
      </c>
    </row>
    <row r="62" spans="1:11" x14ac:dyDescent="0.25">
      <c r="A62" s="13" t="s">
        <v>132</v>
      </c>
      <c r="B62" s="28" t="s">
        <v>133</v>
      </c>
      <c r="C62" s="25" t="s">
        <v>32</v>
      </c>
      <c r="D62" s="26">
        <v>66.75</v>
      </c>
      <c r="E62" s="10">
        <v>25.44</v>
      </c>
      <c r="F62" s="10"/>
      <c r="G62" s="18">
        <v>106.52</v>
      </c>
      <c r="H62" s="19">
        <f t="shared" si="2"/>
        <v>7110.21</v>
      </c>
      <c r="I62" s="11">
        <f t="shared" si="0"/>
        <v>2709.8688000000002</v>
      </c>
      <c r="J62" s="11">
        <f t="shared" si="1"/>
        <v>0</v>
      </c>
      <c r="K62" s="11">
        <f t="shared" si="3"/>
        <v>9820.0787999999993</v>
      </c>
    </row>
    <row r="63" spans="1:11" x14ac:dyDescent="0.25">
      <c r="A63" s="4" t="s">
        <v>134</v>
      </c>
      <c r="B63" s="28" t="s">
        <v>135</v>
      </c>
      <c r="C63" s="25" t="s">
        <v>32</v>
      </c>
      <c r="D63" s="26">
        <v>27.95</v>
      </c>
      <c r="E63" s="10"/>
      <c r="F63" s="10">
        <v>15.95</v>
      </c>
      <c r="G63" s="18">
        <v>218.75</v>
      </c>
      <c r="H63" s="19">
        <f t="shared" si="2"/>
        <v>2625</v>
      </c>
      <c r="I63" s="11">
        <f t="shared" si="0"/>
        <v>0</v>
      </c>
      <c r="J63" s="11">
        <f t="shared" si="1"/>
        <v>3489.0625</v>
      </c>
      <c r="K63" s="11">
        <f t="shared" si="3"/>
        <v>2625</v>
      </c>
    </row>
    <row r="64" spans="1:11" ht="38.25" x14ac:dyDescent="0.25">
      <c r="A64" s="13" t="s">
        <v>136</v>
      </c>
      <c r="B64" s="24" t="s">
        <v>137</v>
      </c>
      <c r="C64" s="15" t="s">
        <v>32</v>
      </c>
      <c r="D64" s="16">
        <v>14</v>
      </c>
      <c r="E64" s="10">
        <v>11.6</v>
      </c>
      <c r="F64" s="10"/>
      <c r="G64" s="18">
        <v>32.909999999999997</v>
      </c>
      <c r="H64" s="19">
        <f t="shared" si="2"/>
        <v>460.74</v>
      </c>
      <c r="I64" s="11">
        <f t="shared" si="0"/>
        <v>381.75599999999997</v>
      </c>
      <c r="J64" s="11">
        <f t="shared" si="1"/>
        <v>0</v>
      </c>
      <c r="K64" s="11">
        <f t="shared" si="3"/>
        <v>842.49599999999998</v>
      </c>
    </row>
    <row r="65" spans="1:11" x14ac:dyDescent="0.25">
      <c r="A65" s="13" t="s">
        <v>138</v>
      </c>
      <c r="B65" s="29" t="s">
        <v>139</v>
      </c>
      <c r="C65" s="30"/>
      <c r="D65" s="30"/>
      <c r="E65" s="10"/>
      <c r="F65" s="10"/>
      <c r="G65" s="18">
        <v>0</v>
      </c>
      <c r="H65" s="19">
        <f t="shared" si="2"/>
        <v>0</v>
      </c>
      <c r="I65" s="11">
        <f t="shared" si="0"/>
        <v>0</v>
      </c>
      <c r="J65" s="11">
        <f t="shared" si="1"/>
        <v>0</v>
      </c>
      <c r="K65" s="11">
        <f t="shared" si="3"/>
        <v>0</v>
      </c>
    </row>
    <row r="66" spans="1:11" x14ac:dyDescent="0.25">
      <c r="A66" s="13" t="s">
        <v>140</v>
      </c>
      <c r="B66" s="28" t="s">
        <v>127</v>
      </c>
      <c r="C66" s="25" t="s">
        <v>33</v>
      </c>
      <c r="D66" s="26">
        <v>40</v>
      </c>
      <c r="E66" s="10"/>
      <c r="F66" s="10"/>
      <c r="G66" s="18">
        <v>24.54</v>
      </c>
      <c r="H66" s="19">
        <f t="shared" si="2"/>
        <v>981.6</v>
      </c>
      <c r="I66" s="11">
        <f t="shared" si="0"/>
        <v>0</v>
      </c>
      <c r="J66" s="11">
        <f t="shared" si="1"/>
        <v>0</v>
      </c>
      <c r="K66" s="11">
        <f t="shared" si="3"/>
        <v>981.6</v>
      </c>
    </row>
    <row r="67" spans="1:11" x14ac:dyDescent="0.25">
      <c r="A67" s="13" t="s">
        <v>141</v>
      </c>
      <c r="B67" s="28" t="s">
        <v>56</v>
      </c>
      <c r="C67" s="25" t="s">
        <v>33</v>
      </c>
      <c r="D67" s="26">
        <v>40</v>
      </c>
      <c r="E67" s="10"/>
      <c r="F67" s="10"/>
      <c r="G67" s="18">
        <v>3.82</v>
      </c>
      <c r="H67" s="19">
        <f t="shared" si="2"/>
        <v>152.80000000000001</v>
      </c>
      <c r="I67" s="11">
        <f t="shared" si="0"/>
        <v>0</v>
      </c>
      <c r="J67" s="11">
        <f t="shared" si="1"/>
        <v>0</v>
      </c>
      <c r="K67" s="11">
        <f t="shared" si="3"/>
        <v>152.80000000000001</v>
      </c>
    </row>
    <row r="68" spans="1:11" x14ac:dyDescent="0.25">
      <c r="A68" s="31" t="s">
        <v>43</v>
      </c>
      <c r="B68" s="29" t="s">
        <v>142</v>
      </c>
      <c r="C68" s="30"/>
      <c r="D68" s="30"/>
      <c r="E68" s="10"/>
      <c r="F68" s="10"/>
      <c r="G68" s="18">
        <v>0</v>
      </c>
      <c r="H68" s="19">
        <f t="shared" si="2"/>
        <v>0</v>
      </c>
      <c r="I68" s="11">
        <f t="shared" si="0"/>
        <v>0</v>
      </c>
      <c r="J68" s="11">
        <f t="shared" si="1"/>
        <v>0</v>
      </c>
      <c r="K68" s="11">
        <f t="shared" si="3"/>
        <v>0</v>
      </c>
    </row>
    <row r="69" spans="1:11" x14ac:dyDescent="0.25">
      <c r="A69" s="4" t="s">
        <v>44</v>
      </c>
      <c r="B69" s="29" t="s">
        <v>143</v>
      </c>
      <c r="C69" s="30"/>
      <c r="D69" s="30"/>
      <c r="E69" s="10"/>
      <c r="F69" s="10"/>
      <c r="G69" s="18">
        <v>0</v>
      </c>
      <c r="H69" s="19">
        <f t="shared" si="2"/>
        <v>0</v>
      </c>
      <c r="I69" s="11">
        <f t="shared" si="0"/>
        <v>0</v>
      </c>
      <c r="J69" s="11">
        <f t="shared" si="1"/>
        <v>0</v>
      </c>
      <c r="K69" s="11">
        <f t="shared" si="3"/>
        <v>0</v>
      </c>
    </row>
    <row r="70" spans="1:11" ht="63.75" x14ac:dyDescent="0.25">
      <c r="A70" s="13" t="s">
        <v>144</v>
      </c>
      <c r="B70" s="24" t="s">
        <v>145</v>
      </c>
      <c r="C70" s="15" t="s">
        <v>8</v>
      </c>
      <c r="D70" s="16">
        <v>151.76</v>
      </c>
      <c r="E70" s="10"/>
      <c r="F70" s="10">
        <v>36.06</v>
      </c>
      <c r="G70" s="18">
        <v>37.22</v>
      </c>
      <c r="H70" s="19">
        <f t="shared" si="2"/>
        <v>4306.3500000000004</v>
      </c>
      <c r="I70" s="11">
        <f t="shared" si="0"/>
        <v>0</v>
      </c>
      <c r="J70" s="11">
        <f t="shared" si="1"/>
        <v>1342.1532</v>
      </c>
      <c r="K70" s="11">
        <f t="shared" si="3"/>
        <v>4306.3500000000004</v>
      </c>
    </row>
    <row r="71" spans="1:11" x14ac:dyDescent="0.25">
      <c r="A71" s="13" t="s">
        <v>146</v>
      </c>
      <c r="B71" s="14" t="s">
        <v>147</v>
      </c>
      <c r="C71" s="15" t="s">
        <v>8</v>
      </c>
      <c r="D71" s="16">
        <v>151.76</v>
      </c>
      <c r="E71" s="10"/>
      <c r="F71" s="10">
        <v>36.06</v>
      </c>
      <c r="G71" s="18">
        <v>15.38</v>
      </c>
      <c r="H71" s="19">
        <f t="shared" si="2"/>
        <v>1779.46</v>
      </c>
      <c r="I71" s="11">
        <f t="shared" si="0"/>
        <v>0</v>
      </c>
      <c r="J71" s="11">
        <f t="shared" si="1"/>
        <v>554.60280000000012</v>
      </c>
      <c r="K71" s="11">
        <f t="shared" si="3"/>
        <v>1779.46</v>
      </c>
    </row>
    <row r="72" spans="1:11" x14ac:dyDescent="0.25">
      <c r="A72" s="13" t="s">
        <v>148</v>
      </c>
      <c r="B72" s="29" t="s">
        <v>149</v>
      </c>
      <c r="C72" s="30"/>
      <c r="D72" s="30"/>
      <c r="E72" s="10"/>
      <c r="F72" s="10"/>
      <c r="G72" s="18">
        <v>0</v>
      </c>
      <c r="H72" s="19">
        <f t="shared" si="2"/>
        <v>0</v>
      </c>
      <c r="I72" s="11">
        <f t="shared" si="0"/>
        <v>0</v>
      </c>
      <c r="J72" s="11">
        <f t="shared" si="1"/>
        <v>0</v>
      </c>
      <c r="K72" s="11">
        <f t="shared" si="3"/>
        <v>0</v>
      </c>
    </row>
    <row r="73" spans="1:11" ht="38.25" x14ac:dyDescent="0.25">
      <c r="A73" s="13" t="s">
        <v>150</v>
      </c>
      <c r="B73" s="24" t="s">
        <v>151</v>
      </c>
      <c r="C73" s="15" t="s">
        <v>8</v>
      </c>
      <c r="D73" s="16">
        <v>151.76</v>
      </c>
      <c r="E73" s="10"/>
      <c r="F73" s="10">
        <v>31.06</v>
      </c>
      <c r="G73" s="18">
        <v>135.24</v>
      </c>
      <c r="H73" s="19">
        <f t="shared" si="2"/>
        <v>16323.46</v>
      </c>
      <c r="I73" s="11">
        <f t="shared" si="0"/>
        <v>0</v>
      </c>
      <c r="J73" s="11">
        <f t="shared" si="1"/>
        <v>4200.5544</v>
      </c>
      <c r="K73" s="11">
        <f t="shared" si="3"/>
        <v>16323.46</v>
      </c>
    </row>
    <row r="74" spans="1:11" x14ac:dyDescent="0.25">
      <c r="A74" s="13" t="s">
        <v>152</v>
      </c>
      <c r="B74" s="29" t="s">
        <v>153</v>
      </c>
      <c r="C74" s="30"/>
      <c r="D74" s="30"/>
      <c r="E74" s="10"/>
      <c r="F74" s="10"/>
      <c r="G74" s="18">
        <v>0</v>
      </c>
      <c r="H74" s="19">
        <f t="shared" si="2"/>
        <v>0</v>
      </c>
      <c r="I74" s="11">
        <f t="shared" si="0"/>
        <v>0</v>
      </c>
      <c r="J74" s="11">
        <f t="shared" si="1"/>
        <v>0</v>
      </c>
      <c r="K74" s="11">
        <f t="shared" si="3"/>
        <v>0</v>
      </c>
    </row>
    <row r="75" spans="1:11" x14ac:dyDescent="0.25">
      <c r="A75" s="13" t="s">
        <v>154</v>
      </c>
      <c r="B75" s="28" t="s">
        <v>100</v>
      </c>
      <c r="C75" s="25" t="s">
        <v>9</v>
      </c>
      <c r="D75" s="16">
        <v>1.74</v>
      </c>
      <c r="E75" s="10">
        <v>2.14</v>
      </c>
      <c r="F75" s="10"/>
      <c r="G75" s="18">
        <v>500.03</v>
      </c>
      <c r="H75" s="19">
        <f t="shared" si="2"/>
        <v>870.05</v>
      </c>
      <c r="I75" s="11">
        <f t="shared" si="0"/>
        <v>1070.0642</v>
      </c>
      <c r="J75" s="11">
        <f t="shared" si="1"/>
        <v>0</v>
      </c>
      <c r="K75" s="11">
        <f t="shared" si="3"/>
        <v>1940.1142</v>
      </c>
    </row>
    <row r="76" spans="1:11" x14ac:dyDescent="0.25">
      <c r="A76" s="13" t="s">
        <v>155</v>
      </c>
      <c r="B76" s="28" t="s">
        <v>25</v>
      </c>
      <c r="C76" s="25" t="s">
        <v>9</v>
      </c>
      <c r="D76" s="16">
        <v>1.74</v>
      </c>
      <c r="E76" s="10">
        <v>2.14</v>
      </c>
      <c r="F76" s="10"/>
      <c r="G76" s="18">
        <v>169.78</v>
      </c>
      <c r="H76" s="19">
        <f t="shared" si="2"/>
        <v>295.41000000000003</v>
      </c>
      <c r="I76" s="11">
        <f t="shared" si="0"/>
        <v>363.32920000000001</v>
      </c>
      <c r="J76" s="11">
        <f t="shared" si="1"/>
        <v>0</v>
      </c>
      <c r="K76" s="11">
        <f t="shared" si="3"/>
        <v>658.73919999999998</v>
      </c>
    </row>
    <row r="77" spans="1:11" x14ac:dyDescent="0.25">
      <c r="A77" s="13" t="s">
        <v>156</v>
      </c>
      <c r="B77" s="28" t="s">
        <v>147</v>
      </c>
      <c r="C77" s="25" t="s">
        <v>8</v>
      </c>
      <c r="D77" s="16">
        <v>17.350000000000001</v>
      </c>
      <c r="E77" s="10">
        <v>34.56</v>
      </c>
      <c r="F77" s="10"/>
      <c r="G77" s="18">
        <v>15.38</v>
      </c>
      <c r="H77" s="19">
        <f t="shared" ref="H77:H140" si="4">TRUNC(((D77-F77)*G77),2)</f>
        <v>266.83999999999997</v>
      </c>
      <c r="I77" s="11">
        <f t="shared" ref="I77:I142" si="5">E77*G77</f>
        <v>531.53280000000007</v>
      </c>
      <c r="J77" s="11">
        <f t="shared" ref="J77:J142" si="6">F77*G77</f>
        <v>0</v>
      </c>
      <c r="K77" s="11">
        <f t="shared" ref="K77:K140" si="7">H77+I77</f>
        <v>798.3728000000001</v>
      </c>
    </row>
    <row r="78" spans="1:11" x14ac:dyDescent="0.25">
      <c r="A78" s="4" t="s">
        <v>45</v>
      </c>
      <c r="B78" s="20" t="s">
        <v>58</v>
      </c>
      <c r="C78" s="21"/>
      <c r="D78" s="21"/>
      <c r="E78" s="10"/>
      <c r="F78" s="10"/>
      <c r="G78" s="18">
        <v>0</v>
      </c>
      <c r="H78" s="19">
        <f t="shared" si="4"/>
        <v>0</v>
      </c>
      <c r="I78" s="11">
        <f t="shared" si="5"/>
        <v>0</v>
      </c>
      <c r="J78" s="11">
        <f t="shared" si="6"/>
        <v>0</v>
      </c>
      <c r="K78" s="11">
        <f t="shared" si="7"/>
        <v>0</v>
      </c>
    </row>
    <row r="79" spans="1:11" x14ac:dyDescent="0.25">
      <c r="A79" s="13" t="s">
        <v>46</v>
      </c>
      <c r="B79" s="20" t="s">
        <v>157</v>
      </c>
      <c r="C79" s="21"/>
      <c r="D79" s="21"/>
      <c r="E79" s="10"/>
      <c r="F79" s="10"/>
      <c r="G79" s="18">
        <v>0</v>
      </c>
      <c r="H79" s="19">
        <f t="shared" si="4"/>
        <v>0</v>
      </c>
      <c r="I79" s="11">
        <f t="shared" si="5"/>
        <v>0</v>
      </c>
      <c r="J79" s="11">
        <f t="shared" si="6"/>
        <v>0</v>
      </c>
      <c r="K79" s="11">
        <f t="shared" si="7"/>
        <v>0</v>
      </c>
    </row>
    <row r="80" spans="1:11" x14ac:dyDescent="0.25">
      <c r="A80" s="22" t="s">
        <v>158</v>
      </c>
      <c r="B80" s="14" t="s">
        <v>35</v>
      </c>
      <c r="C80" s="15" t="s">
        <v>8</v>
      </c>
      <c r="D80" s="16">
        <v>294.45</v>
      </c>
      <c r="E80" s="10"/>
      <c r="F80" s="10"/>
      <c r="G80" s="18">
        <v>6.87</v>
      </c>
      <c r="H80" s="19">
        <f t="shared" si="4"/>
        <v>2022.87</v>
      </c>
      <c r="I80" s="11">
        <f t="shared" si="5"/>
        <v>0</v>
      </c>
      <c r="J80" s="11">
        <f t="shared" si="6"/>
        <v>0</v>
      </c>
      <c r="K80" s="11">
        <f t="shared" si="7"/>
        <v>2022.87</v>
      </c>
    </row>
    <row r="81" spans="1:11" x14ac:dyDescent="0.25">
      <c r="A81" s="13" t="s">
        <v>159</v>
      </c>
      <c r="B81" s="14" t="s">
        <v>36</v>
      </c>
      <c r="C81" s="15" t="s">
        <v>8</v>
      </c>
      <c r="D81" s="16">
        <v>294.45</v>
      </c>
      <c r="E81" s="10"/>
      <c r="F81" s="10"/>
      <c r="G81" s="18">
        <v>12.96</v>
      </c>
      <c r="H81" s="19">
        <f t="shared" si="4"/>
        <v>3816.07</v>
      </c>
      <c r="I81" s="11">
        <f t="shared" si="5"/>
        <v>0</v>
      </c>
      <c r="J81" s="11">
        <f t="shared" si="6"/>
        <v>0</v>
      </c>
      <c r="K81" s="11">
        <f t="shared" si="7"/>
        <v>3816.07</v>
      </c>
    </row>
    <row r="82" spans="1:11" x14ac:dyDescent="0.25">
      <c r="A82" s="13" t="s">
        <v>160</v>
      </c>
      <c r="B82" s="14" t="s">
        <v>161</v>
      </c>
      <c r="C82" s="15" t="s">
        <v>32</v>
      </c>
      <c r="D82" s="16">
        <v>85.1</v>
      </c>
      <c r="E82" s="10"/>
      <c r="F82" s="10"/>
      <c r="G82" s="18">
        <v>20.27</v>
      </c>
      <c r="H82" s="19">
        <f t="shared" si="4"/>
        <v>1724.97</v>
      </c>
      <c r="I82" s="11">
        <f t="shared" si="5"/>
        <v>0</v>
      </c>
      <c r="J82" s="11">
        <f t="shared" si="6"/>
        <v>0</v>
      </c>
      <c r="K82" s="11">
        <f t="shared" si="7"/>
        <v>1724.97</v>
      </c>
    </row>
    <row r="83" spans="1:11" ht="25.5" x14ac:dyDescent="0.25">
      <c r="A83" s="13" t="s">
        <v>162</v>
      </c>
      <c r="B83" s="21" t="s">
        <v>163</v>
      </c>
      <c r="C83" s="15" t="s">
        <v>8</v>
      </c>
      <c r="D83" s="16">
        <v>35</v>
      </c>
      <c r="E83" s="10"/>
      <c r="F83" s="10"/>
      <c r="G83" s="18">
        <v>195.48</v>
      </c>
      <c r="H83" s="19">
        <f t="shared" si="4"/>
        <v>6841.8</v>
      </c>
      <c r="I83" s="11">
        <f t="shared" si="5"/>
        <v>0</v>
      </c>
      <c r="J83" s="11">
        <f t="shared" si="6"/>
        <v>0</v>
      </c>
      <c r="K83" s="11">
        <f t="shared" si="7"/>
        <v>6841.8</v>
      </c>
    </row>
    <row r="84" spans="1:11" x14ac:dyDescent="0.25">
      <c r="A84" s="13" t="s">
        <v>164</v>
      </c>
      <c r="B84" s="20" t="s">
        <v>165</v>
      </c>
      <c r="C84" s="21"/>
      <c r="D84" s="21"/>
      <c r="E84" s="10"/>
      <c r="F84" s="10"/>
      <c r="G84" s="18">
        <v>0</v>
      </c>
      <c r="H84" s="19">
        <f t="shared" si="4"/>
        <v>0</v>
      </c>
      <c r="I84" s="11">
        <f t="shared" si="5"/>
        <v>0</v>
      </c>
      <c r="J84" s="11">
        <f t="shared" si="6"/>
        <v>0</v>
      </c>
      <c r="K84" s="11">
        <f t="shared" si="7"/>
        <v>0</v>
      </c>
    </row>
    <row r="85" spans="1:11" x14ac:dyDescent="0.25">
      <c r="A85" s="13" t="s">
        <v>166</v>
      </c>
      <c r="B85" s="14" t="s">
        <v>35</v>
      </c>
      <c r="C85" s="15" t="s">
        <v>8</v>
      </c>
      <c r="D85" s="16">
        <v>556.95000000000005</v>
      </c>
      <c r="E85" s="10"/>
      <c r="F85" s="10"/>
      <c r="G85" s="18">
        <v>6.87</v>
      </c>
      <c r="H85" s="19">
        <f t="shared" si="4"/>
        <v>3826.24</v>
      </c>
      <c r="I85" s="11">
        <f t="shared" si="5"/>
        <v>0</v>
      </c>
      <c r="J85" s="11">
        <f t="shared" si="6"/>
        <v>0</v>
      </c>
      <c r="K85" s="11">
        <f t="shared" si="7"/>
        <v>3826.24</v>
      </c>
    </row>
    <row r="86" spans="1:11" x14ac:dyDescent="0.25">
      <c r="A86" s="13" t="s">
        <v>167</v>
      </c>
      <c r="B86" s="14" t="s">
        <v>36</v>
      </c>
      <c r="C86" s="15" t="s">
        <v>8</v>
      </c>
      <c r="D86" s="16">
        <v>556.95000000000005</v>
      </c>
      <c r="E86" s="10"/>
      <c r="F86" s="10"/>
      <c r="G86" s="18">
        <v>12.96</v>
      </c>
      <c r="H86" s="19">
        <f t="shared" si="4"/>
        <v>7218.07</v>
      </c>
      <c r="I86" s="11">
        <f t="shared" si="5"/>
        <v>0</v>
      </c>
      <c r="J86" s="11">
        <f t="shared" si="6"/>
        <v>0</v>
      </c>
      <c r="K86" s="11">
        <f t="shared" si="7"/>
        <v>7218.07</v>
      </c>
    </row>
    <row r="87" spans="1:11" ht="25.5" x14ac:dyDescent="0.25">
      <c r="A87" s="4" t="s">
        <v>168</v>
      </c>
      <c r="B87" s="21" t="s">
        <v>163</v>
      </c>
      <c r="C87" s="15" t="s">
        <v>8</v>
      </c>
      <c r="D87" s="16">
        <v>25.15</v>
      </c>
      <c r="E87" s="10"/>
      <c r="F87" s="10"/>
      <c r="G87" s="18">
        <v>195.48</v>
      </c>
      <c r="H87" s="19">
        <f t="shared" si="4"/>
        <v>4916.32</v>
      </c>
      <c r="I87" s="11">
        <f t="shared" si="5"/>
        <v>0</v>
      </c>
      <c r="J87" s="11">
        <f t="shared" si="6"/>
        <v>0</v>
      </c>
      <c r="K87" s="11">
        <f t="shared" si="7"/>
        <v>4916.32</v>
      </c>
    </row>
    <row r="88" spans="1:11" x14ac:dyDescent="0.25">
      <c r="A88" s="22" t="s">
        <v>169</v>
      </c>
      <c r="B88" s="20" t="s">
        <v>170</v>
      </c>
      <c r="C88" s="21"/>
      <c r="D88" s="21"/>
      <c r="E88" s="10"/>
      <c r="F88" s="10"/>
      <c r="G88" s="18">
        <v>0</v>
      </c>
      <c r="H88" s="19">
        <f t="shared" si="4"/>
        <v>0</v>
      </c>
      <c r="I88" s="11">
        <f t="shared" si="5"/>
        <v>0</v>
      </c>
      <c r="J88" s="11">
        <f t="shared" si="6"/>
        <v>0</v>
      </c>
      <c r="K88" s="11">
        <f t="shared" si="7"/>
        <v>0</v>
      </c>
    </row>
    <row r="89" spans="1:11" x14ac:dyDescent="0.25">
      <c r="A89" s="13" t="s">
        <v>171</v>
      </c>
      <c r="B89" s="20" t="s">
        <v>172</v>
      </c>
      <c r="C89" s="21"/>
      <c r="D89" s="21"/>
      <c r="E89" s="10"/>
      <c r="F89" s="10"/>
      <c r="G89" s="18">
        <v>0</v>
      </c>
      <c r="H89" s="19">
        <f t="shared" si="4"/>
        <v>0</v>
      </c>
      <c r="I89" s="11">
        <f t="shared" si="5"/>
        <v>0</v>
      </c>
      <c r="J89" s="11">
        <f t="shared" si="6"/>
        <v>0</v>
      </c>
      <c r="K89" s="11">
        <f t="shared" si="7"/>
        <v>0</v>
      </c>
    </row>
    <row r="90" spans="1:11" ht="25.5" x14ac:dyDescent="0.25">
      <c r="A90" s="13" t="s">
        <v>173</v>
      </c>
      <c r="B90" s="14" t="s">
        <v>174</v>
      </c>
      <c r="C90" s="15" t="s">
        <v>32</v>
      </c>
      <c r="D90" s="16">
        <v>25.2</v>
      </c>
      <c r="E90" s="10"/>
      <c r="F90" s="10">
        <v>3.8</v>
      </c>
      <c r="G90" s="18">
        <v>119.36</v>
      </c>
      <c r="H90" s="19">
        <f t="shared" si="4"/>
        <v>2554.3000000000002</v>
      </c>
      <c r="I90" s="11">
        <f t="shared" si="5"/>
        <v>0</v>
      </c>
      <c r="J90" s="11">
        <f t="shared" si="6"/>
        <v>453.56799999999998</v>
      </c>
      <c r="K90" s="11">
        <f t="shared" si="7"/>
        <v>2554.3000000000002</v>
      </c>
    </row>
    <row r="91" spans="1:11" x14ac:dyDescent="0.25">
      <c r="A91" s="13" t="s">
        <v>175</v>
      </c>
      <c r="B91" s="20" t="s">
        <v>176</v>
      </c>
      <c r="C91" s="21"/>
      <c r="D91" s="21"/>
      <c r="E91" s="10"/>
      <c r="F91" s="10"/>
      <c r="G91" s="18">
        <v>0</v>
      </c>
      <c r="H91" s="19">
        <f t="shared" si="4"/>
        <v>0</v>
      </c>
      <c r="I91" s="11">
        <f t="shared" si="5"/>
        <v>0</v>
      </c>
      <c r="J91" s="11">
        <f t="shared" si="6"/>
        <v>0</v>
      </c>
      <c r="K91" s="11">
        <f t="shared" si="7"/>
        <v>0</v>
      </c>
    </row>
    <row r="92" spans="1:11" ht="25.5" x14ac:dyDescent="0.25">
      <c r="A92" s="13" t="s">
        <v>177</v>
      </c>
      <c r="B92" s="21" t="s">
        <v>178</v>
      </c>
      <c r="C92" s="15" t="s">
        <v>32</v>
      </c>
      <c r="D92" s="16">
        <v>10.4</v>
      </c>
      <c r="E92" s="10"/>
      <c r="F92" s="10">
        <v>10.4</v>
      </c>
      <c r="G92" s="18">
        <v>156.79</v>
      </c>
      <c r="H92" s="19">
        <f t="shared" si="4"/>
        <v>0</v>
      </c>
      <c r="I92" s="11">
        <f t="shared" si="5"/>
        <v>0</v>
      </c>
      <c r="J92" s="11">
        <f t="shared" si="6"/>
        <v>1630.616</v>
      </c>
      <c r="K92" s="11">
        <f t="shared" si="7"/>
        <v>0</v>
      </c>
    </row>
    <row r="93" spans="1:11" x14ac:dyDescent="0.25">
      <c r="A93" s="4" t="s">
        <v>179</v>
      </c>
      <c r="B93" s="20" t="s">
        <v>52</v>
      </c>
      <c r="C93" s="21"/>
      <c r="D93" s="21"/>
      <c r="E93" s="10"/>
      <c r="F93" s="10"/>
      <c r="G93" s="18">
        <v>0</v>
      </c>
      <c r="H93" s="19">
        <f t="shared" si="4"/>
        <v>0</v>
      </c>
      <c r="I93" s="11">
        <f t="shared" si="5"/>
        <v>0</v>
      </c>
      <c r="J93" s="11">
        <f t="shared" si="6"/>
        <v>0</v>
      </c>
      <c r="K93" s="11">
        <f t="shared" si="7"/>
        <v>0</v>
      </c>
    </row>
    <row r="94" spans="1:11" x14ac:dyDescent="0.25">
      <c r="A94" s="13" t="s">
        <v>180</v>
      </c>
      <c r="B94" s="20" t="s">
        <v>53</v>
      </c>
      <c r="C94" s="21"/>
      <c r="D94" s="21"/>
      <c r="E94" s="10"/>
      <c r="F94" s="10"/>
      <c r="G94" s="18">
        <v>0</v>
      </c>
      <c r="H94" s="19">
        <f t="shared" si="4"/>
        <v>0</v>
      </c>
      <c r="I94" s="11">
        <f t="shared" si="5"/>
        <v>0</v>
      </c>
      <c r="J94" s="11">
        <f t="shared" si="6"/>
        <v>0</v>
      </c>
      <c r="K94" s="11">
        <f t="shared" si="7"/>
        <v>0</v>
      </c>
    </row>
    <row r="95" spans="1:11" ht="38.25" x14ac:dyDescent="0.25">
      <c r="A95" s="22" t="s">
        <v>181</v>
      </c>
      <c r="B95" s="21" t="s">
        <v>182</v>
      </c>
      <c r="C95" s="15" t="s">
        <v>31</v>
      </c>
      <c r="D95" s="16">
        <v>2</v>
      </c>
      <c r="E95" s="10"/>
      <c r="F95" s="10"/>
      <c r="G95" s="18">
        <v>747.85</v>
      </c>
      <c r="H95" s="19">
        <f t="shared" si="4"/>
        <v>1495.7</v>
      </c>
      <c r="I95" s="11">
        <f t="shared" si="5"/>
        <v>0</v>
      </c>
      <c r="J95" s="11">
        <f t="shared" si="6"/>
        <v>0</v>
      </c>
      <c r="K95" s="11">
        <f t="shared" si="7"/>
        <v>1495.7</v>
      </c>
    </row>
    <row r="96" spans="1:11" x14ac:dyDescent="0.25">
      <c r="A96" s="13" t="s">
        <v>183</v>
      </c>
      <c r="B96" s="14" t="s">
        <v>184</v>
      </c>
      <c r="C96" s="15" t="s">
        <v>8</v>
      </c>
      <c r="D96" s="16">
        <v>0.32</v>
      </c>
      <c r="E96" s="10"/>
      <c r="F96" s="10"/>
      <c r="G96" s="18">
        <v>1606.28</v>
      </c>
      <c r="H96" s="19">
        <f t="shared" si="4"/>
        <v>514</v>
      </c>
      <c r="I96" s="11">
        <f t="shared" si="5"/>
        <v>0</v>
      </c>
      <c r="J96" s="11">
        <f t="shared" si="6"/>
        <v>0</v>
      </c>
      <c r="K96" s="11">
        <f t="shared" si="7"/>
        <v>514</v>
      </c>
    </row>
    <row r="97" spans="1:11" x14ac:dyDescent="0.25">
      <c r="A97" s="4" t="s">
        <v>185</v>
      </c>
      <c r="B97" s="14" t="s">
        <v>186</v>
      </c>
      <c r="C97" s="15" t="s">
        <v>8</v>
      </c>
      <c r="D97" s="16">
        <v>0.32</v>
      </c>
      <c r="E97" s="10"/>
      <c r="F97" s="10"/>
      <c r="G97" s="18">
        <v>119.01</v>
      </c>
      <c r="H97" s="19">
        <f t="shared" si="4"/>
        <v>38.08</v>
      </c>
      <c r="I97" s="11">
        <f t="shared" si="5"/>
        <v>0</v>
      </c>
      <c r="J97" s="11">
        <f t="shared" si="6"/>
        <v>0</v>
      </c>
      <c r="K97" s="11">
        <f t="shared" si="7"/>
        <v>38.08</v>
      </c>
    </row>
    <row r="98" spans="1:11" ht="38.25" x14ac:dyDescent="0.25">
      <c r="A98" s="13" t="s">
        <v>187</v>
      </c>
      <c r="B98" s="21" t="s">
        <v>188</v>
      </c>
      <c r="C98" s="15" t="s">
        <v>31</v>
      </c>
      <c r="D98" s="16">
        <v>4</v>
      </c>
      <c r="E98" s="10"/>
      <c r="F98" s="10">
        <v>4</v>
      </c>
      <c r="G98" s="18">
        <v>124.26</v>
      </c>
      <c r="H98" s="19">
        <f t="shared" si="4"/>
        <v>0</v>
      </c>
      <c r="I98" s="11">
        <f t="shared" si="5"/>
        <v>0</v>
      </c>
      <c r="J98" s="11">
        <f t="shared" si="6"/>
        <v>497.04</v>
      </c>
      <c r="K98" s="11">
        <f t="shared" si="7"/>
        <v>0</v>
      </c>
    </row>
    <row r="99" spans="1:11" ht="38.25" x14ac:dyDescent="0.25">
      <c r="A99" s="13" t="s">
        <v>189</v>
      </c>
      <c r="B99" s="21" t="s">
        <v>190</v>
      </c>
      <c r="C99" s="15" t="s">
        <v>32</v>
      </c>
      <c r="D99" s="16">
        <v>3.6</v>
      </c>
      <c r="E99" s="10"/>
      <c r="F99" s="10"/>
      <c r="G99" s="18">
        <v>413.29</v>
      </c>
      <c r="H99" s="19">
        <f t="shared" si="4"/>
        <v>1487.84</v>
      </c>
      <c r="I99" s="11">
        <f t="shared" si="5"/>
        <v>0</v>
      </c>
      <c r="J99" s="11">
        <f t="shared" si="6"/>
        <v>0</v>
      </c>
      <c r="K99" s="11">
        <f t="shared" si="7"/>
        <v>1487.84</v>
      </c>
    </row>
    <row r="100" spans="1:11" ht="38.25" x14ac:dyDescent="0.25">
      <c r="A100" s="13" t="s">
        <v>191</v>
      </c>
      <c r="B100" s="21" t="s">
        <v>192</v>
      </c>
      <c r="C100" s="15" t="s">
        <v>8</v>
      </c>
      <c r="D100" s="16">
        <v>7.56</v>
      </c>
      <c r="E100" s="10"/>
      <c r="F100" s="10"/>
      <c r="G100" s="18">
        <v>17.899999999999999</v>
      </c>
      <c r="H100" s="19">
        <f t="shared" si="4"/>
        <v>135.32</v>
      </c>
      <c r="I100" s="11">
        <f t="shared" si="5"/>
        <v>0</v>
      </c>
      <c r="J100" s="11">
        <f t="shared" si="6"/>
        <v>0</v>
      </c>
      <c r="K100" s="11">
        <f t="shared" si="7"/>
        <v>135.32</v>
      </c>
    </row>
    <row r="101" spans="1:11" x14ac:dyDescent="0.25">
      <c r="A101" s="13" t="s">
        <v>55</v>
      </c>
      <c r="B101" s="32" t="s">
        <v>127</v>
      </c>
      <c r="C101" s="15" t="s">
        <v>33</v>
      </c>
      <c r="D101" s="16">
        <v>0</v>
      </c>
      <c r="E101" s="10">
        <v>84</v>
      </c>
      <c r="F101" s="10"/>
      <c r="G101" s="11">
        <v>24.54</v>
      </c>
      <c r="H101" s="19">
        <f t="shared" si="4"/>
        <v>0</v>
      </c>
      <c r="I101" s="11">
        <f>E101*G101</f>
        <v>2061.36</v>
      </c>
      <c r="J101" s="11"/>
      <c r="K101" s="11">
        <f t="shared" si="7"/>
        <v>2061.36</v>
      </c>
    </row>
    <row r="102" spans="1:11" x14ac:dyDescent="0.25">
      <c r="A102" s="13" t="s">
        <v>55</v>
      </c>
      <c r="B102" s="32" t="s">
        <v>56</v>
      </c>
      <c r="C102" s="15" t="s">
        <v>33</v>
      </c>
      <c r="D102" s="16">
        <v>0</v>
      </c>
      <c r="E102" s="10">
        <v>84</v>
      </c>
      <c r="F102" s="10"/>
      <c r="G102" s="11">
        <v>3.83</v>
      </c>
      <c r="H102" s="19">
        <f t="shared" si="4"/>
        <v>0</v>
      </c>
      <c r="I102" s="11">
        <f>E102*G102</f>
        <v>321.72000000000003</v>
      </c>
      <c r="J102" s="11"/>
      <c r="K102" s="11">
        <f t="shared" si="7"/>
        <v>321.72000000000003</v>
      </c>
    </row>
    <row r="103" spans="1:11" x14ac:dyDescent="0.25">
      <c r="A103" s="4" t="s">
        <v>193</v>
      </c>
      <c r="B103" s="20" t="s">
        <v>54</v>
      </c>
      <c r="C103" s="21"/>
      <c r="D103" s="21"/>
      <c r="E103" s="10"/>
      <c r="F103" s="10"/>
      <c r="G103" s="18">
        <v>0</v>
      </c>
      <c r="H103" s="19">
        <f t="shared" si="4"/>
        <v>0</v>
      </c>
      <c r="I103" s="11">
        <f t="shared" si="5"/>
        <v>0</v>
      </c>
      <c r="J103" s="11">
        <f t="shared" si="6"/>
        <v>0</v>
      </c>
      <c r="K103" s="11">
        <f t="shared" si="7"/>
        <v>0</v>
      </c>
    </row>
    <row r="104" spans="1:11" x14ac:dyDescent="0.25">
      <c r="A104" s="13" t="s">
        <v>194</v>
      </c>
      <c r="B104" s="14" t="s">
        <v>195</v>
      </c>
      <c r="C104" s="15" t="s">
        <v>8</v>
      </c>
      <c r="D104" s="16">
        <v>12.24</v>
      </c>
      <c r="E104" s="10"/>
      <c r="F104" s="10"/>
      <c r="G104" s="18">
        <v>1330.7</v>
      </c>
      <c r="H104" s="19">
        <f t="shared" si="4"/>
        <v>16287.76</v>
      </c>
      <c r="I104" s="11">
        <f t="shared" si="5"/>
        <v>0</v>
      </c>
      <c r="J104" s="11">
        <f t="shared" si="6"/>
        <v>0</v>
      </c>
      <c r="K104" s="11">
        <f t="shared" si="7"/>
        <v>16287.76</v>
      </c>
    </row>
    <row r="105" spans="1:11" ht="51" x14ac:dyDescent="0.25">
      <c r="A105" s="13" t="s">
        <v>196</v>
      </c>
      <c r="B105" s="21" t="s">
        <v>197</v>
      </c>
      <c r="C105" s="15" t="s">
        <v>8</v>
      </c>
      <c r="D105" s="16">
        <v>12.24</v>
      </c>
      <c r="E105" s="10"/>
      <c r="F105" s="10"/>
      <c r="G105" s="18">
        <v>10.58</v>
      </c>
      <c r="H105" s="19">
        <f t="shared" si="4"/>
        <v>129.49</v>
      </c>
      <c r="I105" s="11">
        <f t="shared" si="5"/>
        <v>0</v>
      </c>
      <c r="J105" s="11">
        <f t="shared" si="6"/>
        <v>0</v>
      </c>
      <c r="K105" s="11">
        <f t="shared" si="7"/>
        <v>129.49</v>
      </c>
    </row>
    <row r="106" spans="1:11" x14ac:dyDescent="0.25">
      <c r="A106" s="13" t="s">
        <v>198</v>
      </c>
      <c r="B106" s="14" t="s">
        <v>199</v>
      </c>
      <c r="C106" s="15" t="s">
        <v>8</v>
      </c>
      <c r="D106" s="16">
        <v>12.24</v>
      </c>
      <c r="E106" s="10"/>
      <c r="F106" s="10"/>
      <c r="G106" s="18">
        <v>154.82</v>
      </c>
      <c r="H106" s="19">
        <f t="shared" si="4"/>
        <v>1894.99</v>
      </c>
      <c r="I106" s="11">
        <f t="shared" si="5"/>
        <v>0</v>
      </c>
      <c r="J106" s="11">
        <f t="shared" si="6"/>
        <v>0</v>
      </c>
      <c r="K106" s="11">
        <f t="shared" si="7"/>
        <v>1894.99</v>
      </c>
    </row>
    <row r="107" spans="1:11" x14ac:dyDescent="0.25">
      <c r="A107" s="13" t="s">
        <v>200</v>
      </c>
      <c r="B107" s="20" t="s">
        <v>201</v>
      </c>
      <c r="C107" s="21"/>
      <c r="D107" s="21"/>
      <c r="E107" s="10"/>
      <c r="F107" s="10"/>
      <c r="G107" s="18">
        <v>0</v>
      </c>
      <c r="H107" s="19">
        <f t="shared" si="4"/>
        <v>0</v>
      </c>
      <c r="I107" s="11">
        <f t="shared" si="5"/>
        <v>0</v>
      </c>
      <c r="J107" s="11">
        <f t="shared" si="6"/>
        <v>0</v>
      </c>
      <c r="K107" s="11">
        <f t="shared" si="7"/>
        <v>0</v>
      </c>
    </row>
    <row r="108" spans="1:11" x14ac:dyDescent="0.25">
      <c r="A108" s="4" t="s">
        <v>202</v>
      </c>
      <c r="B108" s="14" t="s">
        <v>127</v>
      </c>
      <c r="C108" s="15" t="s">
        <v>33</v>
      </c>
      <c r="D108" s="16">
        <v>72</v>
      </c>
      <c r="E108" s="10"/>
      <c r="F108" s="10"/>
      <c r="G108" s="18">
        <v>24.54</v>
      </c>
      <c r="H108" s="19">
        <f t="shared" si="4"/>
        <v>1766.88</v>
      </c>
      <c r="I108" s="11">
        <f t="shared" si="5"/>
        <v>0</v>
      </c>
      <c r="J108" s="11">
        <f t="shared" si="6"/>
        <v>0</v>
      </c>
      <c r="K108" s="11">
        <f t="shared" si="7"/>
        <v>1766.88</v>
      </c>
    </row>
    <row r="109" spans="1:11" x14ac:dyDescent="0.25">
      <c r="A109" s="13" t="s">
        <v>203</v>
      </c>
      <c r="B109" s="14" t="s">
        <v>56</v>
      </c>
      <c r="C109" s="15" t="s">
        <v>33</v>
      </c>
      <c r="D109" s="16">
        <v>72</v>
      </c>
      <c r="E109" s="10"/>
      <c r="F109" s="10"/>
      <c r="G109" s="18">
        <v>3.82</v>
      </c>
      <c r="H109" s="19">
        <f t="shared" si="4"/>
        <v>275.04000000000002</v>
      </c>
      <c r="I109" s="11">
        <f t="shared" si="5"/>
        <v>0</v>
      </c>
      <c r="J109" s="11">
        <f t="shared" si="6"/>
        <v>0</v>
      </c>
      <c r="K109" s="11">
        <f t="shared" si="7"/>
        <v>275.04000000000002</v>
      </c>
    </row>
    <row r="110" spans="1:11" x14ac:dyDescent="0.25">
      <c r="A110" s="13" t="s">
        <v>204</v>
      </c>
      <c r="B110" s="20" t="s">
        <v>205</v>
      </c>
      <c r="C110" s="21"/>
      <c r="D110" s="21"/>
      <c r="E110" s="10"/>
      <c r="F110" s="10"/>
      <c r="G110" s="18">
        <v>0</v>
      </c>
      <c r="H110" s="19">
        <f t="shared" si="4"/>
        <v>0</v>
      </c>
      <c r="I110" s="11">
        <f t="shared" si="5"/>
        <v>0</v>
      </c>
      <c r="J110" s="11">
        <f t="shared" si="6"/>
        <v>0</v>
      </c>
      <c r="K110" s="11">
        <f t="shared" si="7"/>
        <v>0</v>
      </c>
    </row>
    <row r="111" spans="1:11" x14ac:dyDescent="0.25">
      <c r="A111" s="4" t="s">
        <v>206</v>
      </c>
      <c r="B111" s="20" t="s">
        <v>207</v>
      </c>
      <c r="C111" s="21"/>
      <c r="D111" s="21"/>
      <c r="E111" s="10"/>
      <c r="F111" s="10"/>
      <c r="G111" s="18">
        <v>0</v>
      </c>
      <c r="H111" s="19">
        <f t="shared" si="4"/>
        <v>0</v>
      </c>
      <c r="I111" s="11">
        <f t="shared" si="5"/>
        <v>0</v>
      </c>
      <c r="J111" s="11">
        <f t="shared" si="6"/>
        <v>0</v>
      </c>
      <c r="K111" s="11">
        <f t="shared" si="7"/>
        <v>0</v>
      </c>
    </row>
    <row r="112" spans="1:11" ht="38.25" x14ac:dyDescent="0.25">
      <c r="A112" s="13" t="s">
        <v>208</v>
      </c>
      <c r="B112" s="14" t="s">
        <v>209</v>
      </c>
      <c r="C112" s="15" t="s">
        <v>31</v>
      </c>
      <c r="D112" s="16">
        <v>10</v>
      </c>
      <c r="E112" s="10"/>
      <c r="F112" s="10"/>
      <c r="G112" s="18">
        <v>13.33</v>
      </c>
      <c r="H112" s="19">
        <f t="shared" si="4"/>
        <v>133.30000000000001</v>
      </c>
      <c r="I112" s="11">
        <f t="shared" si="5"/>
        <v>0</v>
      </c>
      <c r="J112" s="11">
        <f t="shared" si="6"/>
        <v>0</v>
      </c>
      <c r="K112" s="11">
        <f t="shared" si="7"/>
        <v>133.30000000000001</v>
      </c>
    </row>
    <row r="113" spans="1:11" ht="38.25" x14ac:dyDescent="0.25">
      <c r="A113" s="13" t="s">
        <v>210</v>
      </c>
      <c r="B113" s="21" t="s">
        <v>211</v>
      </c>
      <c r="C113" s="15" t="s">
        <v>31</v>
      </c>
      <c r="D113" s="16">
        <v>2</v>
      </c>
      <c r="E113" s="10"/>
      <c r="F113" s="10"/>
      <c r="G113" s="18">
        <v>37.01</v>
      </c>
      <c r="H113" s="19">
        <f t="shared" si="4"/>
        <v>74.02</v>
      </c>
      <c r="I113" s="11">
        <f t="shared" si="5"/>
        <v>0</v>
      </c>
      <c r="J113" s="11">
        <f t="shared" si="6"/>
        <v>0</v>
      </c>
      <c r="K113" s="11">
        <f t="shared" si="7"/>
        <v>74.02</v>
      </c>
    </row>
    <row r="114" spans="1:11" ht="38.25" x14ac:dyDescent="0.25">
      <c r="A114" s="13" t="s">
        <v>212</v>
      </c>
      <c r="B114" s="21" t="s">
        <v>213</v>
      </c>
      <c r="C114" s="15" t="s">
        <v>31</v>
      </c>
      <c r="D114" s="16">
        <v>1</v>
      </c>
      <c r="E114" s="10"/>
      <c r="F114" s="10"/>
      <c r="G114" s="18">
        <v>845.24</v>
      </c>
      <c r="H114" s="19">
        <f t="shared" si="4"/>
        <v>845.24</v>
      </c>
      <c r="I114" s="11">
        <f t="shared" si="5"/>
        <v>0</v>
      </c>
      <c r="J114" s="11">
        <f t="shared" si="6"/>
        <v>0</v>
      </c>
      <c r="K114" s="11">
        <f t="shared" si="7"/>
        <v>845.24</v>
      </c>
    </row>
    <row r="115" spans="1:11" ht="38.25" x14ac:dyDescent="0.25">
      <c r="A115" s="22" t="s">
        <v>214</v>
      </c>
      <c r="B115" s="14" t="s">
        <v>215</v>
      </c>
      <c r="C115" s="15" t="s">
        <v>31</v>
      </c>
      <c r="D115" s="16">
        <v>10</v>
      </c>
      <c r="E115" s="10"/>
      <c r="F115" s="10"/>
      <c r="G115" s="18">
        <v>22.33</v>
      </c>
      <c r="H115" s="19">
        <f t="shared" si="4"/>
        <v>223.3</v>
      </c>
      <c r="I115" s="11">
        <f t="shared" si="5"/>
        <v>0</v>
      </c>
      <c r="J115" s="11">
        <f t="shared" si="6"/>
        <v>0</v>
      </c>
      <c r="K115" s="11">
        <f t="shared" si="7"/>
        <v>223.3</v>
      </c>
    </row>
    <row r="116" spans="1:11" ht="25.5" x14ac:dyDescent="0.25">
      <c r="A116" s="22" t="s">
        <v>216</v>
      </c>
      <c r="B116" s="21" t="s">
        <v>217</v>
      </c>
      <c r="C116" s="15" t="s">
        <v>31</v>
      </c>
      <c r="D116" s="16">
        <v>17</v>
      </c>
      <c r="E116" s="10"/>
      <c r="F116" s="10"/>
      <c r="G116" s="18">
        <v>18.25</v>
      </c>
      <c r="H116" s="19">
        <f t="shared" si="4"/>
        <v>310.25</v>
      </c>
      <c r="I116" s="11">
        <f t="shared" si="5"/>
        <v>0</v>
      </c>
      <c r="J116" s="11">
        <f t="shared" si="6"/>
        <v>0</v>
      </c>
      <c r="K116" s="11">
        <f t="shared" si="7"/>
        <v>310.25</v>
      </c>
    </row>
    <row r="117" spans="1:11" x14ac:dyDescent="0.25">
      <c r="A117" s="4" t="s">
        <v>218</v>
      </c>
      <c r="B117" s="14" t="s">
        <v>219</v>
      </c>
      <c r="C117" s="15" t="s">
        <v>31</v>
      </c>
      <c r="D117" s="16">
        <v>12</v>
      </c>
      <c r="E117" s="10"/>
      <c r="F117" s="10">
        <v>10</v>
      </c>
      <c r="G117" s="18">
        <v>80</v>
      </c>
      <c r="H117" s="19">
        <f t="shared" si="4"/>
        <v>160</v>
      </c>
      <c r="I117" s="11">
        <f t="shared" si="5"/>
        <v>0</v>
      </c>
      <c r="J117" s="11">
        <f t="shared" si="6"/>
        <v>800</v>
      </c>
      <c r="K117" s="11">
        <f t="shared" si="7"/>
        <v>160</v>
      </c>
    </row>
    <row r="118" spans="1:11" ht="38.25" x14ac:dyDescent="0.25">
      <c r="A118" s="13" t="s">
        <v>220</v>
      </c>
      <c r="B118" s="21" t="s">
        <v>221</v>
      </c>
      <c r="C118" s="15" t="s">
        <v>31</v>
      </c>
      <c r="D118" s="16">
        <v>3</v>
      </c>
      <c r="E118" s="10"/>
      <c r="F118" s="10"/>
      <c r="G118" s="18">
        <v>43.45</v>
      </c>
      <c r="H118" s="19">
        <f t="shared" si="4"/>
        <v>130.35</v>
      </c>
      <c r="I118" s="11">
        <f t="shared" si="5"/>
        <v>0</v>
      </c>
      <c r="J118" s="11">
        <f t="shared" si="6"/>
        <v>0</v>
      </c>
      <c r="K118" s="11">
        <f t="shared" si="7"/>
        <v>130.35</v>
      </c>
    </row>
    <row r="119" spans="1:11" ht="38.25" x14ac:dyDescent="0.25">
      <c r="A119" s="13" t="s">
        <v>222</v>
      </c>
      <c r="B119" s="21" t="s">
        <v>223</v>
      </c>
      <c r="C119" s="15" t="s">
        <v>31</v>
      </c>
      <c r="D119" s="16">
        <v>2</v>
      </c>
      <c r="E119" s="10"/>
      <c r="F119" s="10"/>
      <c r="G119" s="18">
        <v>35.56</v>
      </c>
      <c r="H119" s="19">
        <f t="shared" si="4"/>
        <v>71.12</v>
      </c>
      <c r="I119" s="11">
        <f t="shared" si="5"/>
        <v>0</v>
      </c>
      <c r="J119" s="11">
        <f t="shared" si="6"/>
        <v>0</v>
      </c>
      <c r="K119" s="11">
        <f t="shared" si="7"/>
        <v>71.12</v>
      </c>
    </row>
    <row r="120" spans="1:11" ht="38.25" x14ac:dyDescent="0.25">
      <c r="A120" s="13" t="s">
        <v>224</v>
      </c>
      <c r="B120" s="21" t="s">
        <v>225</v>
      </c>
      <c r="C120" s="15" t="s">
        <v>31</v>
      </c>
      <c r="D120" s="16">
        <v>17</v>
      </c>
      <c r="E120" s="10"/>
      <c r="F120" s="10"/>
      <c r="G120" s="18">
        <v>305.42</v>
      </c>
      <c r="H120" s="19">
        <f t="shared" si="4"/>
        <v>5192.1400000000003</v>
      </c>
      <c r="I120" s="11">
        <f t="shared" si="5"/>
        <v>0</v>
      </c>
      <c r="J120" s="11">
        <f t="shared" si="6"/>
        <v>0</v>
      </c>
      <c r="K120" s="11">
        <f t="shared" si="7"/>
        <v>5192.1400000000003</v>
      </c>
    </row>
    <row r="121" spans="1:11" ht="38.25" x14ac:dyDescent="0.25">
      <c r="A121" s="13" t="s">
        <v>226</v>
      </c>
      <c r="B121" s="21" t="s">
        <v>227</v>
      </c>
      <c r="C121" s="15" t="s">
        <v>31</v>
      </c>
      <c r="D121" s="16">
        <v>17</v>
      </c>
      <c r="E121" s="10"/>
      <c r="F121" s="10"/>
      <c r="G121" s="18">
        <v>34.75</v>
      </c>
      <c r="H121" s="19">
        <f t="shared" si="4"/>
        <v>590.75</v>
      </c>
      <c r="I121" s="11">
        <f t="shared" si="5"/>
        <v>0</v>
      </c>
      <c r="J121" s="11">
        <f t="shared" si="6"/>
        <v>0</v>
      </c>
      <c r="K121" s="11">
        <f t="shared" si="7"/>
        <v>590.75</v>
      </c>
    </row>
    <row r="122" spans="1:11" ht="25.5" x14ac:dyDescent="0.25">
      <c r="A122" s="13" t="s">
        <v>228</v>
      </c>
      <c r="B122" s="21" t="s">
        <v>229</v>
      </c>
      <c r="C122" s="15" t="s">
        <v>31</v>
      </c>
      <c r="D122" s="16">
        <v>6</v>
      </c>
      <c r="E122" s="10"/>
      <c r="F122" s="10"/>
      <c r="G122" s="18">
        <v>56.79</v>
      </c>
      <c r="H122" s="19">
        <f t="shared" si="4"/>
        <v>340.74</v>
      </c>
      <c r="I122" s="11">
        <f t="shared" si="5"/>
        <v>0</v>
      </c>
      <c r="J122" s="11">
        <f t="shared" si="6"/>
        <v>0</v>
      </c>
      <c r="K122" s="11">
        <f t="shared" si="7"/>
        <v>340.74</v>
      </c>
    </row>
    <row r="123" spans="1:11" ht="25.5" x14ac:dyDescent="0.25">
      <c r="A123" s="13" t="s">
        <v>230</v>
      </c>
      <c r="B123" s="21" t="s">
        <v>231</v>
      </c>
      <c r="C123" s="15" t="s">
        <v>31</v>
      </c>
      <c r="D123" s="16">
        <v>8</v>
      </c>
      <c r="E123" s="10"/>
      <c r="F123" s="10"/>
      <c r="G123" s="18">
        <v>67.489999999999995</v>
      </c>
      <c r="H123" s="19">
        <f t="shared" si="4"/>
        <v>539.91999999999996</v>
      </c>
      <c r="I123" s="11">
        <f t="shared" si="5"/>
        <v>0</v>
      </c>
      <c r="J123" s="11">
        <f t="shared" si="6"/>
        <v>0</v>
      </c>
      <c r="K123" s="11">
        <f t="shared" si="7"/>
        <v>539.91999999999996</v>
      </c>
    </row>
    <row r="124" spans="1:11" ht="38.25" x14ac:dyDescent="0.25">
      <c r="A124" s="13" t="s">
        <v>232</v>
      </c>
      <c r="B124" s="21" t="s">
        <v>233</v>
      </c>
      <c r="C124" s="15" t="s">
        <v>31</v>
      </c>
      <c r="D124" s="16">
        <v>1</v>
      </c>
      <c r="E124" s="10"/>
      <c r="F124" s="10"/>
      <c r="G124" s="18">
        <v>38.04</v>
      </c>
      <c r="H124" s="19">
        <f t="shared" si="4"/>
        <v>38.04</v>
      </c>
      <c r="I124" s="11">
        <f t="shared" si="5"/>
        <v>0</v>
      </c>
      <c r="J124" s="11">
        <f t="shared" si="6"/>
        <v>0</v>
      </c>
      <c r="K124" s="11">
        <f t="shared" si="7"/>
        <v>38.04</v>
      </c>
    </row>
    <row r="125" spans="1:11" x14ac:dyDescent="0.25">
      <c r="A125" s="13" t="s">
        <v>234</v>
      </c>
      <c r="B125" s="20" t="s">
        <v>59</v>
      </c>
      <c r="C125" s="21"/>
      <c r="D125" s="21"/>
      <c r="E125" s="10"/>
      <c r="F125" s="10"/>
      <c r="G125" s="18">
        <v>0</v>
      </c>
      <c r="H125" s="19">
        <f t="shared" si="4"/>
        <v>0</v>
      </c>
      <c r="I125" s="11">
        <f t="shared" si="5"/>
        <v>0</v>
      </c>
      <c r="J125" s="11">
        <f t="shared" si="6"/>
        <v>0</v>
      </c>
      <c r="K125" s="11">
        <f t="shared" si="7"/>
        <v>0</v>
      </c>
    </row>
    <row r="126" spans="1:11" ht="38.25" x14ac:dyDescent="0.25">
      <c r="A126" s="13" t="s">
        <v>235</v>
      </c>
      <c r="B126" s="21" t="s">
        <v>236</v>
      </c>
      <c r="C126" s="15" t="s">
        <v>32</v>
      </c>
      <c r="D126" s="16">
        <v>80.3</v>
      </c>
      <c r="E126" s="10"/>
      <c r="F126" s="10"/>
      <c r="G126" s="18">
        <v>8.58</v>
      </c>
      <c r="H126" s="19">
        <f t="shared" si="4"/>
        <v>688.97</v>
      </c>
      <c r="I126" s="11">
        <f t="shared" si="5"/>
        <v>0</v>
      </c>
      <c r="J126" s="11">
        <f t="shared" si="6"/>
        <v>0</v>
      </c>
      <c r="K126" s="11">
        <f t="shared" si="7"/>
        <v>688.97</v>
      </c>
    </row>
    <row r="127" spans="1:11" ht="51" x14ac:dyDescent="0.25">
      <c r="A127" s="13" t="s">
        <v>237</v>
      </c>
      <c r="B127" s="21" t="s">
        <v>238</v>
      </c>
      <c r="C127" s="15" t="s">
        <v>32</v>
      </c>
      <c r="D127" s="16">
        <v>46.4</v>
      </c>
      <c r="E127" s="10"/>
      <c r="F127" s="10"/>
      <c r="G127" s="18">
        <v>12.93</v>
      </c>
      <c r="H127" s="19">
        <f t="shared" si="4"/>
        <v>599.95000000000005</v>
      </c>
      <c r="I127" s="11">
        <f t="shared" si="5"/>
        <v>0</v>
      </c>
      <c r="J127" s="11">
        <f t="shared" si="6"/>
        <v>0</v>
      </c>
      <c r="K127" s="11">
        <f t="shared" si="7"/>
        <v>599.95000000000005</v>
      </c>
    </row>
    <row r="128" spans="1:11" ht="51" x14ac:dyDescent="0.25">
      <c r="A128" s="13" t="s">
        <v>239</v>
      </c>
      <c r="B128" s="21" t="s">
        <v>240</v>
      </c>
      <c r="C128" s="15" t="s">
        <v>32</v>
      </c>
      <c r="D128" s="16">
        <v>80.3</v>
      </c>
      <c r="E128" s="10"/>
      <c r="F128" s="10"/>
      <c r="G128" s="18">
        <v>9.34</v>
      </c>
      <c r="H128" s="19">
        <f t="shared" si="4"/>
        <v>750</v>
      </c>
      <c r="I128" s="11">
        <f t="shared" si="5"/>
        <v>0</v>
      </c>
      <c r="J128" s="11">
        <f t="shared" si="6"/>
        <v>0</v>
      </c>
      <c r="K128" s="11">
        <f t="shared" si="7"/>
        <v>750</v>
      </c>
    </row>
    <row r="129" spans="1:11" x14ac:dyDescent="0.25">
      <c r="A129" s="4" t="s">
        <v>241</v>
      </c>
      <c r="B129" s="20" t="s">
        <v>242</v>
      </c>
      <c r="C129" s="21"/>
      <c r="D129" s="21"/>
      <c r="E129" s="10"/>
      <c r="F129" s="10"/>
      <c r="G129" s="18">
        <v>0</v>
      </c>
      <c r="H129" s="19">
        <f t="shared" si="4"/>
        <v>0</v>
      </c>
      <c r="I129" s="11">
        <f t="shared" si="5"/>
        <v>0</v>
      </c>
      <c r="J129" s="11">
        <f t="shared" si="6"/>
        <v>0</v>
      </c>
      <c r="K129" s="11">
        <f t="shared" si="7"/>
        <v>0</v>
      </c>
    </row>
    <row r="130" spans="1:11" x14ac:dyDescent="0.25">
      <c r="A130" s="13" t="s">
        <v>243</v>
      </c>
      <c r="B130" s="14" t="s">
        <v>244</v>
      </c>
      <c r="C130" s="15" t="s">
        <v>31</v>
      </c>
      <c r="D130" s="16">
        <v>1</v>
      </c>
      <c r="E130" s="10"/>
      <c r="F130" s="10"/>
      <c r="G130" s="18">
        <v>72.900000000000006</v>
      </c>
      <c r="H130" s="19">
        <f t="shared" si="4"/>
        <v>72.900000000000006</v>
      </c>
      <c r="I130" s="11">
        <f t="shared" si="5"/>
        <v>0</v>
      </c>
      <c r="J130" s="11">
        <f t="shared" si="6"/>
        <v>0</v>
      </c>
      <c r="K130" s="11">
        <f t="shared" si="7"/>
        <v>72.900000000000006</v>
      </c>
    </row>
    <row r="131" spans="1:11" x14ac:dyDescent="0.25">
      <c r="A131" s="13" t="s">
        <v>245</v>
      </c>
      <c r="B131" s="14" t="s">
        <v>246</v>
      </c>
      <c r="C131" s="15" t="s">
        <v>31</v>
      </c>
      <c r="D131" s="16">
        <v>1</v>
      </c>
      <c r="E131" s="10"/>
      <c r="F131" s="10"/>
      <c r="G131" s="18">
        <v>318.19</v>
      </c>
      <c r="H131" s="19">
        <f t="shared" si="4"/>
        <v>318.19</v>
      </c>
      <c r="I131" s="11">
        <f t="shared" si="5"/>
        <v>0</v>
      </c>
      <c r="J131" s="11">
        <f t="shared" si="6"/>
        <v>0</v>
      </c>
      <c r="K131" s="11">
        <f t="shared" si="7"/>
        <v>318.19</v>
      </c>
    </row>
    <row r="132" spans="1:11" ht="25.5" x14ac:dyDescent="0.25">
      <c r="A132" s="13" t="s">
        <v>247</v>
      </c>
      <c r="B132" s="21" t="s">
        <v>248</v>
      </c>
      <c r="C132" s="15" t="s">
        <v>31</v>
      </c>
      <c r="D132" s="16">
        <v>4</v>
      </c>
      <c r="E132" s="10"/>
      <c r="F132" s="10"/>
      <c r="G132" s="18">
        <v>57.16</v>
      </c>
      <c r="H132" s="19">
        <f t="shared" si="4"/>
        <v>228.64</v>
      </c>
      <c r="I132" s="11">
        <f t="shared" si="5"/>
        <v>0</v>
      </c>
      <c r="J132" s="11">
        <f t="shared" si="6"/>
        <v>0</v>
      </c>
      <c r="K132" s="11">
        <f t="shared" si="7"/>
        <v>228.64</v>
      </c>
    </row>
    <row r="133" spans="1:11" ht="25.5" x14ac:dyDescent="0.25">
      <c r="A133" s="4" t="s">
        <v>249</v>
      </c>
      <c r="B133" s="21" t="s">
        <v>248</v>
      </c>
      <c r="C133" s="15" t="s">
        <v>31</v>
      </c>
      <c r="D133" s="16">
        <v>3</v>
      </c>
      <c r="E133" s="10"/>
      <c r="F133" s="10"/>
      <c r="G133" s="18">
        <v>57.16</v>
      </c>
      <c r="H133" s="19">
        <f t="shared" si="4"/>
        <v>171.48</v>
      </c>
      <c r="I133" s="11">
        <f t="shared" si="5"/>
        <v>0</v>
      </c>
      <c r="J133" s="11">
        <f t="shared" si="6"/>
        <v>0</v>
      </c>
      <c r="K133" s="11">
        <f t="shared" si="7"/>
        <v>171.48</v>
      </c>
    </row>
    <row r="134" spans="1:11" ht="25.5" x14ac:dyDescent="0.25">
      <c r="A134" s="13" t="s">
        <v>250</v>
      </c>
      <c r="B134" s="21" t="s">
        <v>251</v>
      </c>
      <c r="C134" s="15" t="s">
        <v>31</v>
      </c>
      <c r="D134" s="16">
        <v>5</v>
      </c>
      <c r="E134" s="10"/>
      <c r="F134" s="10"/>
      <c r="G134" s="18">
        <v>11.31</v>
      </c>
      <c r="H134" s="19">
        <f t="shared" si="4"/>
        <v>56.55</v>
      </c>
      <c r="I134" s="11">
        <f t="shared" si="5"/>
        <v>0</v>
      </c>
      <c r="J134" s="11">
        <f t="shared" si="6"/>
        <v>0</v>
      </c>
      <c r="K134" s="11">
        <f t="shared" si="7"/>
        <v>56.55</v>
      </c>
    </row>
    <row r="135" spans="1:11" x14ac:dyDescent="0.25">
      <c r="A135" s="13" t="s">
        <v>252</v>
      </c>
      <c r="B135" s="14" t="s">
        <v>253</v>
      </c>
      <c r="C135" s="15" t="s">
        <v>31</v>
      </c>
      <c r="D135" s="16">
        <v>1</v>
      </c>
      <c r="E135" s="10"/>
      <c r="F135" s="10"/>
      <c r="G135" s="18">
        <v>198.19</v>
      </c>
      <c r="H135" s="19">
        <f t="shared" si="4"/>
        <v>198.19</v>
      </c>
      <c r="I135" s="11">
        <f t="shared" si="5"/>
        <v>0</v>
      </c>
      <c r="J135" s="11">
        <f t="shared" si="6"/>
        <v>0</v>
      </c>
      <c r="K135" s="11">
        <f t="shared" si="7"/>
        <v>198.19</v>
      </c>
    </row>
    <row r="136" spans="1:11" ht="51" x14ac:dyDescent="0.25">
      <c r="A136" s="13" t="s">
        <v>254</v>
      </c>
      <c r="B136" s="21" t="s">
        <v>255</v>
      </c>
      <c r="C136" s="15" t="s">
        <v>32</v>
      </c>
      <c r="D136" s="16">
        <v>180</v>
      </c>
      <c r="E136" s="10"/>
      <c r="F136" s="10"/>
      <c r="G136" s="18">
        <v>25.93</v>
      </c>
      <c r="H136" s="19">
        <f t="shared" si="4"/>
        <v>4667.3999999999996</v>
      </c>
      <c r="I136" s="11">
        <f t="shared" si="5"/>
        <v>0</v>
      </c>
      <c r="J136" s="11">
        <f t="shared" si="6"/>
        <v>0</v>
      </c>
      <c r="K136" s="11">
        <f t="shared" si="7"/>
        <v>4667.3999999999996</v>
      </c>
    </row>
    <row r="137" spans="1:11" ht="38.25" x14ac:dyDescent="0.25">
      <c r="A137" s="31" t="s">
        <v>256</v>
      </c>
      <c r="B137" s="21" t="s">
        <v>257</v>
      </c>
      <c r="C137" s="15" t="s">
        <v>32</v>
      </c>
      <c r="D137" s="16">
        <v>120</v>
      </c>
      <c r="E137" s="10"/>
      <c r="F137" s="10"/>
      <c r="G137" s="18">
        <v>3.23</v>
      </c>
      <c r="H137" s="19">
        <f t="shared" si="4"/>
        <v>387.6</v>
      </c>
      <c r="I137" s="11">
        <f t="shared" si="5"/>
        <v>0</v>
      </c>
      <c r="J137" s="11">
        <f t="shared" si="6"/>
        <v>0</v>
      </c>
      <c r="K137" s="11">
        <f t="shared" si="7"/>
        <v>387.6</v>
      </c>
    </row>
    <row r="138" spans="1:11" ht="51" x14ac:dyDescent="0.25">
      <c r="A138" s="4" t="s">
        <v>258</v>
      </c>
      <c r="B138" s="21" t="s">
        <v>259</v>
      </c>
      <c r="C138" s="15" t="s">
        <v>32</v>
      </c>
      <c r="D138" s="16">
        <v>237</v>
      </c>
      <c r="E138" s="10"/>
      <c r="F138" s="10"/>
      <c r="G138" s="18">
        <v>4.5599999999999996</v>
      </c>
      <c r="H138" s="19">
        <f t="shared" si="4"/>
        <v>1080.72</v>
      </c>
      <c r="I138" s="11">
        <f t="shared" si="5"/>
        <v>0</v>
      </c>
      <c r="J138" s="11">
        <f t="shared" si="6"/>
        <v>0</v>
      </c>
      <c r="K138" s="11">
        <f t="shared" si="7"/>
        <v>1080.72</v>
      </c>
    </row>
    <row r="139" spans="1:11" ht="25.5" x14ac:dyDescent="0.25">
      <c r="A139" s="13" t="s">
        <v>260</v>
      </c>
      <c r="B139" s="14" t="s">
        <v>261</v>
      </c>
      <c r="C139" s="15" t="s">
        <v>31</v>
      </c>
      <c r="D139" s="16">
        <v>1</v>
      </c>
      <c r="E139" s="10"/>
      <c r="F139" s="10"/>
      <c r="G139" s="18">
        <v>298.41000000000003</v>
      </c>
      <c r="H139" s="19">
        <f t="shared" si="4"/>
        <v>298.41000000000003</v>
      </c>
      <c r="I139" s="11">
        <f t="shared" si="5"/>
        <v>0</v>
      </c>
      <c r="J139" s="11">
        <f t="shared" si="6"/>
        <v>0</v>
      </c>
      <c r="K139" s="11">
        <f t="shared" si="7"/>
        <v>298.41000000000003</v>
      </c>
    </row>
    <row r="140" spans="1:11" ht="38.25" x14ac:dyDescent="0.25">
      <c r="A140" s="13" t="s">
        <v>262</v>
      </c>
      <c r="B140" s="21" t="s">
        <v>263</v>
      </c>
      <c r="C140" s="15" t="s">
        <v>31</v>
      </c>
      <c r="D140" s="16">
        <v>1</v>
      </c>
      <c r="E140" s="10"/>
      <c r="F140" s="10"/>
      <c r="G140" s="18">
        <v>140.57</v>
      </c>
      <c r="H140" s="19">
        <f t="shared" si="4"/>
        <v>140.57</v>
      </c>
      <c r="I140" s="11">
        <f t="shared" si="5"/>
        <v>0</v>
      </c>
      <c r="J140" s="11">
        <f t="shared" si="6"/>
        <v>0</v>
      </c>
      <c r="K140" s="11">
        <f t="shared" si="7"/>
        <v>140.57</v>
      </c>
    </row>
    <row r="141" spans="1:11" ht="25.5" x14ac:dyDescent="0.25">
      <c r="A141" s="13" t="s">
        <v>264</v>
      </c>
      <c r="B141" s="14" t="s">
        <v>265</v>
      </c>
      <c r="C141" s="15" t="s">
        <v>33</v>
      </c>
      <c r="D141" s="16">
        <v>3</v>
      </c>
      <c r="E141" s="10"/>
      <c r="F141" s="10"/>
      <c r="G141" s="18">
        <v>119.92</v>
      </c>
      <c r="H141" s="19">
        <f t="shared" ref="H141:H166" si="8">TRUNC(((D141-F141)*G141),2)</f>
        <v>359.76</v>
      </c>
      <c r="I141" s="11">
        <f t="shared" si="5"/>
        <v>0</v>
      </c>
      <c r="J141" s="11">
        <f t="shared" si="6"/>
        <v>0</v>
      </c>
      <c r="K141" s="11">
        <f t="shared" ref="K141:K166" si="9">H141+I141</f>
        <v>359.76</v>
      </c>
    </row>
    <row r="142" spans="1:11" x14ac:dyDescent="0.25">
      <c r="A142" s="13" t="s">
        <v>266</v>
      </c>
      <c r="B142" s="20" t="s">
        <v>267</v>
      </c>
      <c r="C142" s="21"/>
      <c r="D142" s="21"/>
      <c r="E142" s="10"/>
      <c r="F142" s="10"/>
      <c r="G142" s="18">
        <v>0</v>
      </c>
      <c r="H142" s="19">
        <f t="shared" si="8"/>
        <v>0</v>
      </c>
      <c r="I142" s="11">
        <f t="shared" si="5"/>
        <v>0</v>
      </c>
      <c r="J142" s="11">
        <f t="shared" si="6"/>
        <v>0</v>
      </c>
      <c r="K142" s="11">
        <f t="shared" si="9"/>
        <v>0</v>
      </c>
    </row>
    <row r="143" spans="1:11" ht="25.5" x14ac:dyDescent="0.25">
      <c r="A143" s="4" t="s">
        <v>268</v>
      </c>
      <c r="B143" s="14" t="s">
        <v>269</v>
      </c>
      <c r="C143" s="15" t="s">
        <v>31</v>
      </c>
      <c r="D143" s="16">
        <v>8</v>
      </c>
      <c r="E143" s="10"/>
      <c r="F143" s="10"/>
      <c r="G143" s="18">
        <v>46.49</v>
      </c>
      <c r="H143" s="19">
        <f t="shared" si="8"/>
        <v>371.92</v>
      </c>
      <c r="I143" s="11">
        <f t="shared" ref="I143:I166" si="10">E143*G143</f>
        <v>0</v>
      </c>
      <c r="J143" s="11">
        <f t="shared" ref="J143:J166" si="11">F143*G143</f>
        <v>0</v>
      </c>
      <c r="K143" s="11">
        <f t="shared" si="9"/>
        <v>371.92</v>
      </c>
    </row>
    <row r="144" spans="1:11" x14ac:dyDescent="0.25">
      <c r="A144" s="13" t="s">
        <v>270</v>
      </c>
      <c r="B144" s="14" t="s">
        <v>271</v>
      </c>
      <c r="C144" s="15" t="s">
        <v>32</v>
      </c>
      <c r="D144" s="16">
        <v>210</v>
      </c>
      <c r="E144" s="10"/>
      <c r="F144" s="10"/>
      <c r="G144" s="18">
        <v>9.7200000000000006</v>
      </c>
      <c r="H144" s="19">
        <f t="shared" si="8"/>
        <v>2041.2</v>
      </c>
      <c r="I144" s="11">
        <f t="shared" si="10"/>
        <v>0</v>
      </c>
      <c r="J144" s="11">
        <f t="shared" si="11"/>
        <v>0</v>
      </c>
      <c r="K144" s="11">
        <f t="shared" si="9"/>
        <v>2041.2</v>
      </c>
    </row>
    <row r="145" spans="1:11" x14ac:dyDescent="0.25">
      <c r="A145" s="22" t="s">
        <v>272</v>
      </c>
      <c r="B145" s="20" t="s">
        <v>273</v>
      </c>
      <c r="C145" s="21"/>
      <c r="D145" s="21"/>
      <c r="E145" s="10"/>
      <c r="F145" s="10"/>
      <c r="G145" s="18">
        <v>0</v>
      </c>
      <c r="H145" s="19">
        <f t="shared" si="8"/>
        <v>0</v>
      </c>
      <c r="I145" s="11">
        <f t="shared" si="10"/>
        <v>0</v>
      </c>
      <c r="J145" s="11">
        <f t="shared" si="11"/>
        <v>0</v>
      </c>
      <c r="K145" s="11">
        <f t="shared" si="9"/>
        <v>0</v>
      </c>
    </row>
    <row r="146" spans="1:11" ht="38.25" x14ac:dyDescent="0.25">
      <c r="A146" s="4" t="s">
        <v>274</v>
      </c>
      <c r="B146" s="21" t="s">
        <v>275</v>
      </c>
      <c r="C146" s="15" t="s">
        <v>31</v>
      </c>
      <c r="D146" s="16">
        <v>4</v>
      </c>
      <c r="E146" s="10"/>
      <c r="F146" s="10"/>
      <c r="G146" s="18">
        <v>40.619999999999997</v>
      </c>
      <c r="H146" s="19">
        <f t="shared" si="8"/>
        <v>162.47999999999999</v>
      </c>
      <c r="I146" s="11">
        <f t="shared" si="10"/>
        <v>0</v>
      </c>
      <c r="J146" s="11">
        <f t="shared" si="11"/>
        <v>0</v>
      </c>
      <c r="K146" s="11">
        <f t="shared" si="9"/>
        <v>162.47999999999999</v>
      </c>
    </row>
    <row r="147" spans="1:11" ht="25.5" x14ac:dyDescent="0.25">
      <c r="A147" s="13" t="s">
        <v>276</v>
      </c>
      <c r="B147" s="21" t="s">
        <v>277</v>
      </c>
      <c r="C147" s="15" t="s">
        <v>32</v>
      </c>
      <c r="D147" s="16">
        <v>30</v>
      </c>
      <c r="E147" s="10"/>
      <c r="F147" s="10"/>
      <c r="G147" s="18">
        <v>20.39</v>
      </c>
      <c r="H147" s="19">
        <f t="shared" si="8"/>
        <v>611.70000000000005</v>
      </c>
      <c r="I147" s="11">
        <f t="shared" si="10"/>
        <v>0</v>
      </c>
      <c r="J147" s="11">
        <f t="shared" si="11"/>
        <v>0</v>
      </c>
      <c r="K147" s="11">
        <f t="shared" si="9"/>
        <v>611.70000000000005</v>
      </c>
    </row>
    <row r="148" spans="1:11" ht="38.25" x14ac:dyDescent="0.25">
      <c r="A148" s="13" t="s">
        <v>278</v>
      </c>
      <c r="B148" s="14" t="s">
        <v>279</v>
      </c>
      <c r="C148" s="15" t="s">
        <v>31</v>
      </c>
      <c r="D148" s="16">
        <v>4</v>
      </c>
      <c r="E148" s="10"/>
      <c r="F148" s="10"/>
      <c r="G148" s="18">
        <v>8.59</v>
      </c>
      <c r="H148" s="19">
        <f t="shared" si="8"/>
        <v>34.36</v>
      </c>
      <c r="I148" s="11">
        <f t="shared" si="10"/>
        <v>0</v>
      </c>
      <c r="J148" s="11">
        <f t="shared" si="11"/>
        <v>0</v>
      </c>
      <c r="K148" s="11">
        <f t="shared" si="9"/>
        <v>34.36</v>
      </c>
    </row>
    <row r="149" spans="1:11" x14ac:dyDescent="0.25">
      <c r="A149" s="13" t="s">
        <v>280</v>
      </c>
      <c r="B149" s="20" t="s">
        <v>39</v>
      </c>
      <c r="C149" s="21"/>
      <c r="D149" s="21"/>
      <c r="E149" s="10"/>
      <c r="F149" s="10"/>
      <c r="G149" s="18">
        <v>0</v>
      </c>
      <c r="H149" s="19">
        <f t="shared" si="8"/>
        <v>0</v>
      </c>
      <c r="I149" s="11">
        <f t="shared" si="10"/>
        <v>0</v>
      </c>
      <c r="J149" s="11">
        <f t="shared" si="11"/>
        <v>0</v>
      </c>
      <c r="K149" s="11">
        <f t="shared" si="9"/>
        <v>0</v>
      </c>
    </row>
    <row r="150" spans="1:11" x14ac:dyDescent="0.25">
      <c r="A150" s="4" t="s">
        <v>281</v>
      </c>
      <c r="B150" s="20" t="s">
        <v>60</v>
      </c>
      <c r="C150" s="21"/>
      <c r="D150" s="21"/>
      <c r="E150" s="10"/>
      <c r="F150" s="10"/>
      <c r="G150" s="18">
        <v>0</v>
      </c>
      <c r="H150" s="19">
        <f t="shared" si="8"/>
        <v>0</v>
      </c>
      <c r="I150" s="11">
        <f t="shared" si="10"/>
        <v>0</v>
      </c>
      <c r="J150" s="11">
        <f t="shared" si="11"/>
        <v>0</v>
      </c>
      <c r="K150" s="11">
        <f t="shared" si="9"/>
        <v>0</v>
      </c>
    </row>
    <row r="151" spans="1:11" ht="51" x14ac:dyDescent="0.25">
      <c r="A151" s="13" t="s">
        <v>282</v>
      </c>
      <c r="B151" s="21" t="s">
        <v>283</v>
      </c>
      <c r="C151" s="15" t="s">
        <v>8</v>
      </c>
      <c r="D151" s="16">
        <v>175</v>
      </c>
      <c r="E151" s="10"/>
      <c r="F151" s="10"/>
      <c r="G151" s="18">
        <v>5.2</v>
      </c>
      <c r="H151" s="19">
        <f t="shared" si="8"/>
        <v>910</v>
      </c>
      <c r="I151" s="11">
        <f t="shared" si="10"/>
        <v>0</v>
      </c>
      <c r="J151" s="11">
        <f t="shared" si="11"/>
        <v>0</v>
      </c>
      <c r="K151" s="11">
        <f t="shared" si="9"/>
        <v>910</v>
      </c>
    </row>
    <row r="152" spans="1:11" ht="25.5" x14ac:dyDescent="0.25">
      <c r="A152" s="31" t="s">
        <v>284</v>
      </c>
      <c r="B152" s="21" t="s">
        <v>285</v>
      </c>
      <c r="C152" s="15" t="s">
        <v>8</v>
      </c>
      <c r="D152" s="16">
        <v>115.7</v>
      </c>
      <c r="E152" s="10"/>
      <c r="F152" s="10"/>
      <c r="G152" s="18">
        <v>5.71</v>
      </c>
      <c r="H152" s="19">
        <f t="shared" si="8"/>
        <v>660.64</v>
      </c>
      <c r="I152" s="11">
        <f t="shared" si="10"/>
        <v>0</v>
      </c>
      <c r="J152" s="11">
        <f t="shared" si="11"/>
        <v>0</v>
      </c>
      <c r="K152" s="11">
        <f t="shared" si="9"/>
        <v>660.64</v>
      </c>
    </row>
    <row r="153" spans="1:11" x14ac:dyDescent="0.25">
      <c r="A153" s="4" t="s">
        <v>286</v>
      </c>
      <c r="B153" s="14" t="s">
        <v>287</v>
      </c>
      <c r="C153" s="15" t="s">
        <v>8</v>
      </c>
      <c r="D153" s="16">
        <v>175</v>
      </c>
      <c r="E153" s="10"/>
      <c r="F153" s="10"/>
      <c r="G153" s="18">
        <v>16.82</v>
      </c>
      <c r="H153" s="19">
        <f t="shared" si="8"/>
        <v>2943.5</v>
      </c>
      <c r="I153" s="11">
        <f t="shared" si="10"/>
        <v>0</v>
      </c>
      <c r="J153" s="11">
        <f t="shared" si="11"/>
        <v>0</v>
      </c>
      <c r="K153" s="11">
        <f t="shared" si="9"/>
        <v>2943.5</v>
      </c>
    </row>
    <row r="154" spans="1:11" ht="25.5" x14ac:dyDescent="0.25">
      <c r="A154" s="13" t="s">
        <v>288</v>
      </c>
      <c r="B154" s="21" t="s">
        <v>289</v>
      </c>
      <c r="C154" s="15" t="s">
        <v>8</v>
      </c>
      <c r="D154" s="16">
        <v>115.7</v>
      </c>
      <c r="E154" s="10"/>
      <c r="F154" s="10"/>
      <c r="G154" s="18">
        <v>36.159999999999997</v>
      </c>
      <c r="H154" s="19">
        <f t="shared" si="8"/>
        <v>4183.71</v>
      </c>
      <c r="I154" s="11">
        <f t="shared" si="10"/>
        <v>0</v>
      </c>
      <c r="J154" s="11">
        <f t="shared" si="11"/>
        <v>0</v>
      </c>
      <c r="K154" s="11">
        <f t="shared" si="9"/>
        <v>4183.71</v>
      </c>
    </row>
    <row r="155" spans="1:11" ht="38.25" x14ac:dyDescent="0.25">
      <c r="A155" s="13" t="s">
        <v>290</v>
      </c>
      <c r="B155" s="33" t="s">
        <v>291</v>
      </c>
      <c r="C155" s="15" t="s">
        <v>8</v>
      </c>
      <c r="D155" s="16">
        <v>175</v>
      </c>
      <c r="E155" s="10"/>
      <c r="F155" s="10"/>
      <c r="G155" s="18">
        <v>15.75</v>
      </c>
      <c r="H155" s="19">
        <f t="shared" si="8"/>
        <v>2756.25</v>
      </c>
      <c r="I155" s="11">
        <f t="shared" si="10"/>
        <v>0</v>
      </c>
      <c r="J155" s="11">
        <f t="shared" si="11"/>
        <v>0</v>
      </c>
      <c r="K155" s="11">
        <f t="shared" si="9"/>
        <v>2756.25</v>
      </c>
    </row>
    <row r="156" spans="1:11" ht="25.5" x14ac:dyDescent="0.25">
      <c r="A156" s="4" t="s">
        <v>292</v>
      </c>
      <c r="B156" s="34" t="s">
        <v>293</v>
      </c>
      <c r="C156" s="15" t="s">
        <v>8</v>
      </c>
      <c r="D156" s="16">
        <v>115.7</v>
      </c>
      <c r="E156" s="10"/>
      <c r="F156" s="10"/>
      <c r="G156" s="18">
        <v>16.22</v>
      </c>
      <c r="H156" s="19">
        <f t="shared" si="8"/>
        <v>1876.65</v>
      </c>
      <c r="I156" s="11">
        <f t="shared" si="10"/>
        <v>0</v>
      </c>
      <c r="J156" s="11">
        <f t="shared" si="11"/>
        <v>0</v>
      </c>
      <c r="K156" s="11">
        <f t="shared" si="9"/>
        <v>1876.65</v>
      </c>
    </row>
    <row r="157" spans="1:11" x14ac:dyDescent="0.25">
      <c r="A157" s="13" t="s">
        <v>294</v>
      </c>
      <c r="B157" s="35" t="s">
        <v>61</v>
      </c>
      <c r="C157" s="36"/>
      <c r="D157" s="21"/>
      <c r="E157" s="10"/>
      <c r="F157" s="10"/>
      <c r="G157" s="18">
        <v>0</v>
      </c>
      <c r="H157" s="19">
        <f t="shared" si="8"/>
        <v>0</v>
      </c>
      <c r="I157" s="11">
        <f t="shared" si="10"/>
        <v>0</v>
      </c>
      <c r="J157" s="11">
        <f t="shared" si="11"/>
        <v>0</v>
      </c>
      <c r="K157" s="11">
        <f t="shared" si="9"/>
        <v>0</v>
      </c>
    </row>
    <row r="158" spans="1:11" ht="38.25" x14ac:dyDescent="0.25">
      <c r="A158" s="13" t="s">
        <v>295</v>
      </c>
      <c r="B158" s="34" t="s">
        <v>296</v>
      </c>
      <c r="C158" s="15" t="s">
        <v>8</v>
      </c>
      <c r="D158" s="16">
        <v>228.14</v>
      </c>
      <c r="E158" s="10"/>
      <c r="F158" s="10"/>
      <c r="G158" s="18">
        <v>4.2300000000000004</v>
      </c>
      <c r="H158" s="19">
        <f t="shared" si="8"/>
        <v>965.03</v>
      </c>
      <c r="I158" s="11">
        <f t="shared" si="10"/>
        <v>0</v>
      </c>
      <c r="J158" s="11">
        <f t="shared" si="11"/>
        <v>0</v>
      </c>
      <c r="K158" s="11">
        <f t="shared" si="9"/>
        <v>965.03</v>
      </c>
    </row>
    <row r="159" spans="1:11" ht="38.25" x14ac:dyDescent="0.25">
      <c r="A159" s="13" t="s">
        <v>297</v>
      </c>
      <c r="B159" s="33" t="s">
        <v>298</v>
      </c>
      <c r="C159" s="15" t="s">
        <v>8</v>
      </c>
      <c r="D159" s="16">
        <v>228.14</v>
      </c>
      <c r="E159" s="10"/>
      <c r="F159" s="10"/>
      <c r="G159" s="18">
        <v>10.83</v>
      </c>
      <c r="H159" s="19">
        <f t="shared" si="8"/>
        <v>2470.75</v>
      </c>
      <c r="I159" s="11">
        <f t="shared" si="10"/>
        <v>0</v>
      </c>
      <c r="J159" s="11">
        <f t="shared" si="11"/>
        <v>0</v>
      </c>
      <c r="K159" s="11">
        <f t="shared" si="9"/>
        <v>2470.75</v>
      </c>
    </row>
    <row r="160" spans="1:11" x14ac:dyDescent="0.25">
      <c r="A160" s="13" t="s">
        <v>299</v>
      </c>
      <c r="B160" s="37" t="s">
        <v>300</v>
      </c>
      <c r="C160" s="38"/>
      <c r="D160" s="21"/>
      <c r="E160" s="10"/>
      <c r="F160" s="10"/>
      <c r="G160" s="18">
        <v>0</v>
      </c>
      <c r="H160" s="19">
        <f t="shared" si="8"/>
        <v>0</v>
      </c>
      <c r="I160" s="11">
        <f t="shared" si="10"/>
        <v>0</v>
      </c>
      <c r="J160" s="11">
        <f t="shared" si="11"/>
        <v>0</v>
      </c>
      <c r="K160" s="11">
        <f t="shared" si="9"/>
        <v>0</v>
      </c>
    </row>
    <row r="161" spans="1:11" ht="38.25" x14ac:dyDescent="0.25">
      <c r="A161" s="13" t="s">
        <v>301</v>
      </c>
      <c r="B161" s="33" t="s">
        <v>302</v>
      </c>
      <c r="C161" s="15" t="s">
        <v>31</v>
      </c>
      <c r="D161" s="16">
        <v>4</v>
      </c>
      <c r="E161" s="10"/>
      <c r="F161" s="10"/>
      <c r="G161" s="18">
        <v>22.57</v>
      </c>
      <c r="H161" s="19">
        <f t="shared" si="8"/>
        <v>90.28</v>
      </c>
      <c r="I161" s="11">
        <f t="shared" si="10"/>
        <v>0</v>
      </c>
      <c r="J161" s="11">
        <f t="shared" si="11"/>
        <v>0</v>
      </c>
      <c r="K161" s="11">
        <f t="shared" si="9"/>
        <v>90.28</v>
      </c>
    </row>
    <row r="162" spans="1:11" ht="38.25" x14ac:dyDescent="0.25">
      <c r="A162" s="4" t="s">
        <v>303</v>
      </c>
      <c r="B162" s="34" t="s">
        <v>304</v>
      </c>
      <c r="C162" s="15" t="s">
        <v>31</v>
      </c>
      <c r="D162" s="16">
        <v>3</v>
      </c>
      <c r="E162" s="10"/>
      <c r="F162" s="10"/>
      <c r="G162" s="18">
        <v>16.829999999999998</v>
      </c>
      <c r="H162" s="19">
        <f t="shared" si="8"/>
        <v>50.49</v>
      </c>
      <c r="I162" s="11">
        <f t="shared" si="10"/>
        <v>0</v>
      </c>
      <c r="J162" s="11">
        <f t="shared" si="11"/>
        <v>0</v>
      </c>
      <c r="K162" s="11">
        <f t="shared" si="9"/>
        <v>50.49</v>
      </c>
    </row>
    <row r="163" spans="1:11" ht="25.5" x14ac:dyDescent="0.25">
      <c r="A163" s="13" t="s">
        <v>305</v>
      </c>
      <c r="B163" s="39" t="s">
        <v>306</v>
      </c>
      <c r="C163" s="15" t="s">
        <v>8</v>
      </c>
      <c r="D163" s="16">
        <v>3</v>
      </c>
      <c r="E163" s="10"/>
      <c r="F163" s="10"/>
      <c r="G163" s="18">
        <v>40.130000000000003</v>
      </c>
      <c r="H163" s="19">
        <f t="shared" si="8"/>
        <v>120.39</v>
      </c>
      <c r="I163" s="11">
        <f t="shared" si="10"/>
        <v>0</v>
      </c>
      <c r="J163" s="11">
        <f t="shared" si="11"/>
        <v>0</v>
      </c>
      <c r="K163" s="11">
        <f t="shared" si="9"/>
        <v>120.39</v>
      </c>
    </row>
    <row r="164" spans="1:11" x14ac:dyDescent="0.25">
      <c r="A164" s="4" t="s">
        <v>307</v>
      </c>
      <c r="B164" s="40" t="s">
        <v>308</v>
      </c>
      <c r="C164" s="15" t="s">
        <v>31</v>
      </c>
      <c r="D164" s="16">
        <v>2</v>
      </c>
      <c r="E164" s="10"/>
      <c r="F164" s="10"/>
      <c r="G164" s="18">
        <v>266.33</v>
      </c>
      <c r="H164" s="19">
        <f t="shared" si="8"/>
        <v>532.66</v>
      </c>
      <c r="I164" s="11">
        <f t="shared" si="10"/>
        <v>0</v>
      </c>
      <c r="J164" s="11">
        <f t="shared" si="11"/>
        <v>0</v>
      </c>
      <c r="K164" s="11">
        <f t="shared" si="9"/>
        <v>532.66</v>
      </c>
    </row>
    <row r="165" spans="1:11" x14ac:dyDescent="0.25">
      <c r="A165" s="41" t="s">
        <v>309</v>
      </c>
      <c r="B165" s="42" t="s">
        <v>310</v>
      </c>
      <c r="C165" s="43"/>
      <c r="D165" s="44"/>
      <c r="E165" s="45"/>
      <c r="F165" s="45"/>
      <c r="G165" s="46">
        <v>0</v>
      </c>
      <c r="H165" s="47">
        <f t="shared" si="8"/>
        <v>0</v>
      </c>
      <c r="I165" s="48">
        <f t="shared" si="10"/>
        <v>0</v>
      </c>
      <c r="J165" s="48">
        <f t="shared" si="11"/>
        <v>0</v>
      </c>
      <c r="K165" s="48">
        <f t="shared" si="9"/>
        <v>0</v>
      </c>
    </row>
    <row r="166" spans="1:11" x14ac:dyDescent="0.25">
      <c r="A166" s="22" t="s">
        <v>311</v>
      </c>
      <c r="B166" s="49" t="s">
        <v>312</v>
      </c>
      <c r="C166" s="50" t="s">
        <v>8</v>
      </c>
      <c r="D166" s="51">
        <v>136</v>
      </c>
      <c r="E166" s="10"/>
      <c r="F166" s="10"/>
      <c r="G166" s="52">
        <v>14.08</v>
      </c>
      <c r="H166" s="19">
        <f t="shared" si="8"/>
        <v>1914.88</v>
      </c>
      <c r="I166" s="11">
        <f t="shared" si="10"/>
        <v>0</v>
      </c>
      <c r="J166" s="11">
        <f t="shared" si="11"/>
        <v>0</v>
      </c>
      <c r="K166" s="11">
        <f t="shared" si="9"/>
        <v>1914.88</v>
      </c>
    </row>
    <row r="167" spans="1:11" x14ac:dyDescent="0.25">
      <c r="K167" s="54">
        <f>SUM(K12:K166)</f>
        <v>270908.12830000016</v>
      </c>
    </row>
    <row r="168" spans="1:11" x14ac:dyDescent="0.25">
      <c r="E168" s="55"/>
      <c r="F168" s="55"/>
      <c r="H168" t="s">
        <v>313</v>
      </c>
    </row>
    <row r="169" spans="1:11" x14ac:dyDescent="0.25">
      <c r="E169" s="53" t="s">
        <v>314</v>
      </c>
    </row>
    <row r="170" spans="1:11" x14ac:dyDescent="0.25">
      <c r="E170" s="56" t="s">
        <v>315</v>
      </c>
      <c r="F170" s="56"/>
    </row>
    <row r="171" spans="1:11" x14ac:dyDescent="0.25">
      <c r="E171" s="56" t="s">
        <v>316</v>
      </c>
      <c r="F171" s="56"/>
    </row>
  </sheetData>
  <mergeCells count="17">
    <mergeCell ref="C6:D6"/>
    <mergeCell ref="E170:F170"/>
    <mergeCell ref="E171:F171"/>
    <mergeCell ref="A1:B1"/>
    <mergeCell ref="C1:K1"/>
    <mergeCell ref="A3:K3"/>
    <mergeCell ref="A4:B8"/>
    <mergeCell ref="C4:D4"/>
    <mergeCell ref="E4:K4"/>
    <mergeCell ref="C5:D5"/>
    <mergeCell ref="E5:K5"/>
    <mergeCell ref="C8:D8"/>
    <mergeCell ref="E8:K8"/>
    <mergeCell ref="A2:K2"/>
    <mergeCell ref="C7:D7"/>
    <mergeCell ref="E7:K7"/>
    <mergeCell ref="E6:K6"/>
  </mergeCells>
  <conditionalFormatting sqref="A11:B14">
    <cfRule type="expression" dxfId="11" priority="11" stopIfTrue="1">
      <formula>$C11=1</formula>
    </cfRule>
    <cfRule type="expression" dxfId="10" priority="12" stopIfTrue="1">
      <formula>OR($C11=0,$C11=2,$C11=3,$C11=4)</formula>
    </cfRule>
  </conditionalFormatting>
  <conditionalFormatting sqref="A18:B46 A48:B49">
    <cfRule type="expression" dxfId="9" priority="9" stopIfTrue="1">
      <formula>$C18=1</formula>
    </cfRule>
    <cfRule type="expression" dxfId="8" priority="10" stopIfTrue="1">
      <formula>OR($C18=0,$C18=2,$C18=3,$C18=4)</formula>
    </cfRule>
  </conditionalFormatting>
  <conditionalFormatting sqref="B101:B102">
    <cfRule type="expression" dxfId="7" priority="1" stopIfTrue="1">
      <formula>$C101=1</formula>
    </cfRule>
    <cfRule type="expression" dxfId="6" priority="2" stopIfTrue="1">
      <formula>OR($C101=0,$C101=2,$C101=3,$C101=4)</formula>
    </cfRule>
  </conditionalFormatting>
  <conditionalFormatting sqref="C11:C14">
    <cfRule type="expression" dxfId="5" priority="7" stopIfTrue="1">
      <formula>$C11=1</formula>
    </cfRule>
    <cfRule type="expression" dxfId="4" priority="8" stopIfTrue="1">
      <formula>OR($C11=0,$C11=2,$C11=3,$C11=4)</formula>
    </cfRule>
  </conditionalFormatting>
  <conditionalFormatting sqref="C18:D46 C47 C48:D49">
    <cfRule type="expression" dxfId="3" priority="3" stopIfTrue="1">
      <formula>$C18=1</formula>
    </cfRule>
    <cfRule type="expression" dxfId="2" priority="4" stopIfTrue="1">
      <formula>OR($C18=0,$C18=2,$C18=3,$C18=4)</formula>
    </cfRule>
  </conditionalFormatting>
  <conditionalFormatting sqref="D12:D14">
    <cfRule type="expression" dxfId="1" priority="5" stopIfTrue="1">
      <formula>$C12=1</formula>
    </cfRule>
    <cfRule type="expression" dxfId="0" priority="6" stopIfTrue="1">
      <formula>OR($C12=0,$C12=2,$C12=3,$C12=4)</formula>
    </cfRule>
  </conditionalFormatting>
  <dataValidations count="1">
    <dataValidation allowBlank="1" showInputMessage="1" showErrorMessage="1" prompt="A entrada de quantidades é feita na coluna AJ se acompanhamento por BM, ou na aba &quot;Memória de Cálculo/PLQ&quot; se acompanhamento por PLE." sqref="D12:D49" xr:uid="{00000000-0002-0000-0100-000000000000}"/>
  </dataValidations>
  <pageMargins left="0.511811024" right="0.511811024" top="0.78740157499999996" bottom="0.78740157499999996" header="0.31496062000000002" footer="0.31496062000000002"/>
  <pageSetup paperSize="9" scale="71"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Cont 029_2025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Usuário</cp:lastModifiedBy>
  <cp:lastPrinted>2026-04-24T10:37:31Z</cp:lastPrinted>
  <dcterms:created xsi:type="dcterms:W3CDTF">2026-03-23T14:50:53Z</dcterms:created>
  <dcterms:modified xsi:type="dcterms:W3CDTF">2026-05-18T12:35:54Z</dcterms:modified>
</cp:coreProperties>
</file>