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AVALIAÇÃO PNTP 2025\OBRAS\OBRAS FINALIZADAS\Rafael\"/>
    </mc:Choice>
  </mc:AlternateContent>
  <xr:revisionPtr revIDLastSave="0" documentId="13_ncr:1_{006867B3-1C06-4E81-8D95-FB928C22C1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 011_2025" sheetId="12" r:id="rId1"/>
  </sheets>
  <externalReferences>
    <externalReference r:id="rId2"/>
  </externalReferences>
  <definedNames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1" i="12" l="1"/>
  <c r="K220" i="12"/>
  <c r="H220" i="12"/>
  <c r="H219" i="12"/>
  <c r="K219" i="12" s="1"/>
  <c r="K218" i="12"/>
  <c r="H218" i="12"/>
  <c r="H217" i="12"/>
  <c r="K217" i="12" s="1"/>
  <c r="K216" i="12"/>
  <c r="H216" i="12"/>
  <c r="H215" i="12"/>
  <c r="K215" i="12" s="1"/>
  <c r="K214" i="12"/>
  <c r="I214" i="12"/>
  <c r="H214" i="12"/>
  <c r="H213" i="12"/>
  <c r="K213" i="12" s="1"/>
  <c r="K212" i="12"/>
  <c r="H212" i="12"/>
  <c r="H211" i="12"/>
  <c r="K211" i="12" s="1"/>
  <c r="K210" i="12"/>
  <c r="H210" i="12"/>
  <c r="H209" i="12"/>
  <c r="K209" i="12" s="1"/>
  <c r="K208" i="12"/>
  <c r="H208" i="12"/>
  <c r="H207" i="12"/>
  <c r="K207" i="12" s="1"/>
  <c r="K206" i="12"/>
  <c r="H206" i="12"/>
  <c r="H205" i="12"/>
  <c r="K205" i="12" s="1"/>
  <c r="K204" i="12"/>
  <c r="H204" i="12"/>
  <c r="H203" i="12"/>
  <c r="K203" i="12" s="1"/>
  <c r="K202" i="12"/>
  <c r="H202" i="12"/>
  <c r="H201" i="12"/>
  <c r="K201" i="12" s="1"/>
  <c r="K200" i="12"/>
  <c r="H200" i="12"/>
  <c r="H199" i="12"/>
  <c r="K199" i="12" s="1"/>
  <c r="K198" i="12"/>
  <c r="I198" i="12"/>
  <c r="H198" i="12"/>
  <c r="K197" i="12"/>
  <c r="I197" i="12"/>
  <c r="H197" i="12"/>
  <c r="I196" i="12"/>
  <c r="H196" i="12"/>
  <c r="K196" i="12" s="1"/>
  <c r="K195" i="12"/>
  <c r="H195" i="12"/>
  <c r="K194" i="12"/>
  <c r="I194" i="12"/>
  <c r="H194" i="12"/>
  <c r="I193" i="12"/>
  <c r="H193" i="12"/>
  <c r="K193" i="12" s="1"/>
  <c r="K192" i="12"/>
  <c r="H192" i="12"/>
  <c r="K191" i="12"/>
  <c r="H191" i="12"/>
  <c r="K190" i="12"/>
  <c r="H190" i="12"/>
  <c r="K189" i="12"/>
  <c r="H189" i="12"/>
  <c r="K188" i="12"/>
  <c r="H188" i="12"/>
  <c r="K187" i="12"/>
  <c r="H187" i="12"/>
  <c r="K186" i="12"/>
  <c r="H186" i="12"/>
  <c r="K185" i="12"/>
  <c r="H185" i="12"/>
  <c r="H184" i="12"/>
  <c r="K184" i="12" s="1"/>
  <c r="K183" i="12"/>
  <c r="H183" i="12"/>
  <c r="H182" i="12"/>
  <c r="K182" i="12" s="1"/>
  <c r="K181" i="12"/>
  <c r="H181" i="12"/>
  <c r="H180" i="12"/>
  <c r="K180" i="12" s="1"/>
  <c r="K179" i="12"/>
  <c r="H179" i="12"/>
  <c r="H178" i="12"/>
  <c r="K178" i="12" s="1"/>
  <c r="K177" i="12"/>
  <c r="H177" i="12"/>
  <c r="H176" i="12"/>
  <c r="K176" i="12" s="1"/>
  <c r="K175" i="12"/>
  <c r="H175" i="12"/>
  <c r="H174" i="12"/>
  <c r="K174" i="12" s="1"/>
  <c r="K173" i="12"/>
  <c r="H173" i="12"/>
  <c r="H172" i="12"/>
  <c r="K172" i="12" s="1"/>
  <c r="K171" i="12"/>
  <c r="H171" i="12"/>
  <c r="J170" i="12"/>
  <c r="H170" i="12"/>
  <c r="K170" i="12" s="1"/>
  <c r="K169" i="12"/>
  <c r="J169" i="12"/>
  <c r="H169" i="12"/>
  <c r="K168" i="12"/>
  <c r="J168" i="12"/>
  <c r="H168" i="12"/>
  <c r="H167" i="12"/>
  <c r="K167" i="12" s="1"/>
  <c r="K166" i="12"/>
  <c r="H166" i="12"/>
  <c r="H165" i="12"/>
  <c r="K165" i="12" s="1"/>
  <c r="K164" i="12"/>
  <c r="I164" i="12"/>
  <c r="H164" i="12"/>
  <c r="K163" i="12"/>
  <c r="I163" i="12"/>
  <c r="H163" i="12"/>
  <c r="H162" i="12"/>
  <c r="K162" i="12" s="1"/>
  <c r="K161" i="12"/>
  <c r="H161" i="12"/>
  <c r="H160" i="12"/>
  <c r="K160" i="12" s="1"/>
  <c r="K159" i="12"/>
  <c r="H159" i="12"/>
  <c r="H158" i="12"/>
  <c r="K158" i="12" s="1"/>
  <c r="K157" i="12"/>
  <c r="H157" i="12"/>
  <c r="H156" i="12"/>
  <c r="K156" i="12" s="1"/>
  <c r="K155" i="12"/>
  <c r="H155" i="12"/>
  <c r="H154" i="12"/>
  <c r="K154" i="12" s="1"/>
  <c r="K153" i="12"/>
  <c r="H153" i="12"/>
  <c r="H152" i="12"/>
  <c r="K152" i="12" s="1"/>
  <c r="K151" i="12"/>
  <c r="J151" i="12"/>
  <c r="H151" i="12"/>
  <c r="K150" i="12"/>
  <c r="H150" i="12"/>
  <c r="K149" i="12"/>
  <c r="H149" i="12"/>
  <c r="K148" i="12"/>
  <c r="H148" i="12"/>
  <c r="K147" i="12"/>
  <c r="H147" i="12"/>
  <c r="K146" i="12"/>
  <c r="H146" i="12"/>
  <c r="H145" i="12"/>
  <c r="K145" i="12" s="1"/>
  <c r="K144" i="12"/>
  <c r="H144" i="12"/>
  <c r="H143" i="12"/>
  <c r="K143" i="12" s="1"/>
  <c r="K142" i="12"/>
  <c r="H142" i="12"/>
  <c r="H141" i="12"/>
  <c r="K141" i="12" s="1"/>
  <c r="K140" i="12"/>
  <c r="H140" i="12"/>
  <c r="H139" i="12"/>
  <c r="K139" i="12" s="1"/>
  <c r="K138" i="12"/>
  <c r="H138" i="12"/>
  <c r="H137" i="12"/>
  <c r="K137" i="12" s="1"/>
  <c r="K136" i="12"/>
  <c r="H136" i="12"/>
  <c r="H135" i="12"/>
  <c r="K135" i="12" s="1"/>
  <c r="K134" i="12"/>
  <c r="H134" i="12"/>
  <c r="H133" i="12"/>
  <c r="K133" i="12" s="1"/>
  <c r="K132" i="12"/>
  <c r="H132" i="12"/>
  <c r="H131" i="12"/>
  <c r="K131" i="12" s="1"/>
  <c r="K130" i="12"/>
  <c r="H130" i="12"/>
  <c r="H129" i="12"/>
  <c r="K129" i="12" s="1"/>
  <c r="K128" i="12"/>
  <c r="H128" i="12"/>
  <c r="H127" i="12"/>
  <c r="K127" i="12" s="1"/>
  <c r="K126" i="12"/>
  <c r="H126" i="12"/>
  <c r="H125" i="12"/>
  <c r="K125" i="12" s="1"/>
  <c r="K124" i="12"/>
  <c r="H124" i="12"/>
  <c r="H123" i="12"/>
  <c r="K123" i="12" s="1"/>
  <c r="K122" i="12"/>
  <c r="H122" i="12"/>
  <c r="H121" i="12"/>
  <c r="K121" i="12" s="1"/>
  <c r="K120" i="12"/>
  <c r="H120" i="12"/>
  <c r="H119" i="12"/>
  <c r="K119" i="12" s="1"/>
  <c r="K118" i="12"/>
  <c r="H118" i="12"/>
  <c r="H117" i="12"/>
  <c r="K117" i="12" s="1"/>
  <c r="K116" i="12"/>
  <c r="H116" i="12"/>
  <c r="H115" i="12"/>
  <c r="K115" i="12" s="1"/>
  <c r="K114" i="12"/>
  <c r="H114" i="12"/>
  <c r="H113" i="12"/>
  <c r="K113" i="12" s="1"/>
  <c r="K112" i="12"/>
  <c r="H112" i="12"/>
  <c r="H111" i="12"/>
  <c r="K111" i="12" s="1"/>
  <c r="K110" i="12"/>
  <c r="H110" i="12"/>
  <c r="H109" i="12"/>
  <c r="K109" i="12" s="1"/>
  <c r="K108" i="12"/>
  <c r="H108" i="12"/>
  <c r="H107" i="12"/>
  <c r="K107" i="12" s="1"/>
  <c r="K106" i="12"/>
  <c r="J106" i="12"/>
  <c r="H106" i="12"/>
  <c r="J105" i="12"/>
  <c r="H105" i="12"/>
  <c r="K105" i="12" s="1"/>
  <c r="H104" i="12"/>
  <c r="K104" i="12" s="1"/>
  <c r="K103" i="12"/>
  <c r="H103" i="12"/>
  <c r="H102" i="12"/>
  <c r="K102" i="12" s="1"/>
  <c r="K101" i="12"/>
  <c r="H101" i="12"/>
  <c r="H100" i="12"/>
  <c r="K100" i="12" s="1"/>
  <c r="K99" i="12"/>
  <c r="H99" i="12"/>
  <c r="H98" i="12"/>
  <c r="K98" i="12" s="1"/>
  <c r="K97" i="12"/>
  <c r="H97" i="12"/>
  <c r="H96" i="12"/>
  <c r="K96" i="12" s="1"/>
  <c r="K95" i="12"/>
  <c r="H95" i="12"/>
  <c r="H94" i="12"/>
  <c r="K94" i="12" s="1"/>
  <c r="K93" i="12"/>
  <c r="H93" i="12"/>
  <c r="H92" i="12"/>
  <c r="K92" i="12" s="1"/>
  <c r="K91" i="12"/>
  <c r="H91" i="12"/>
  <c r="H90" i="12"/>
  <c r="K90" i="12" s="1"/>
  <c r="K89" i="12"/>
  <c r="H89" i="12"/>
  <c r="H88" i="12"/>
  <c r="K88" i="12" s="1"/>
  <c r="K87" i="12"/>
  <c r="H87" i="12"/>
  <c r="H86" i="12"/>
  <c r="K86" i="12" s="1"/>
  <c r="K85" i="12"/>
  <c r="H85" i="12"/>
  <c r="H84" i="12"/>
  <c r="K84" i="12" s="1"/>
  <c r="K83" i="12"/>
  <c r="H83" i="12"/>
  <c r="H82" i="12"/>
  <c r="K82" i="12" s="1"/>
  <c r="K81" i="12"/>
  <c r="H81" i="12"/>
  <c r="H80" i="12"/>
  <c r="K80" i="12" s="1"/>
  <c r="K79" i="12"/>
  <c r="H79" i="12"/>
  <c r="H78" i="12"/>
  <c r="K78" i="12" s="1"/>
  <c r="K77" i="12"/>
  <c r="H77" i="12"/>
  <c r="H76" i="12"/>
  <c r="K76" i="12" s="1"/>
  <c r="K75" i="12"/>
  <c r="H75" i="12"/>
  <c r="H74" i="12"/>
  <c r="K74" i="12" s="1"/>
  <c r="K73" i="12"/>
  <c r="H73" i="12"/>
  <c r="H72" i="12"/>
  <c r="K72" i="12" s="1"/>
  <c r="K71" i="12"/>
  <c r="H71" i="12"/>
  <c r="H70" i="12"/>
  <c r="K70" i="12" s="1"/>
  <c r="K69" i="12"/>
  <c r="H69" i="12"/>
  <c r="H68" i="12"/>
  <c r="K68" i="12" s="1"/>
  <c r="K67" i="12"/>
  <c r="H67" i="12"/>
  <c r="H66" i="12"/>
  <c r="K66" i="12" s="1"/>
  <c r="K65" i="12"/>
  <c r="J65" i="12"/>
  <c r="H65" i="12"/>
  <c r="J64" i="12"/>
  <c r="H64" i="12"/>
  <c r="K64" i="12" s="1"/>
  <c r="J63" i="12"/>
  <c r="H63" i="12"/>
  <c r="K63" i="12" s="1"/>
  <c r="K62" i="12"/>
  <c r="J62" i="12"/>
  <c r="H62" i="12"/>
  <c r="K61" i="12"/>
  <c r="H61" i="12"/>
  <c r="H60" i="12"/>
  <c r="K60" i="12" s="1"/>
  <c r="K59" i="12"/>
  <c r="H59" i="12"/>
  <c r="H58" i="12"/>
  <c r="K58" i="12" s="1"/>
  <c r="K57" i="12"/>
  <c r="I57" i="12"/>
  <c r="H57" i="12"/>
  <c r="H56" i="12"/>
  <c r="K56" i="12" s="1"/>
  <c r="K55" i="12"/>
  <c r="H55" i="12"/>
  <c r="H54" i="12"/>
  <c r="K54" i="12" s="1"/>
  <c r="K53" i="12"/>
  <c r="H53" i="12"/>
  <c r="H52" i="12"/>
  <c r="K52" i="12" s="1"/>
  <c r="K51" i="12"/>
  <c r="H51" i="12"/>
  <c r="H50" i="12"/>
  <c r="K50" i="12" s="1"/>
  <c r="K49" i="12"/>
  <c r="H49" i="12"/>
  <c r="I48" i="12"/>
  <c r="H48" i="12"/>
  <c r="K48" i="12" s="1"/>
  <c r="I47" i="12"/>
  <c r="H47" i="12"/>
  <c r="K47" i="12" s="1"/>
  <c r="K46" i="12"/>
  <c r="I46" i="12"/>
  <c r="H46" i="12"/>
  <c r="K45" i="12"/>
  <c r="I45" i="12"/>
  <c r="H45" i="12"/>
  <c r="I44" i="12"/>
  <c r="H44" i="12"/>
  <c r="K44" i="12" s="1"/>
  <c r="I43" i="12"/>
  <c r="H43" i="12"/>
  <c r="K43" i="12" s="1"/>
  <c r="K42" i="12"/>
  <c r="H42" i="12"/>
  <c r="I41" i="12"/>
  <c r="H41" i="12"/>
  <c r="K41" i="12" s="1"/>
  <c r="I40" i="12"/>
  <c r="H40" i="12"/>
  <c r="K40" i="12" s="1"/>
  <c r="K39" i="12"/>
  <c r="I39" i="12"/>
  <c r="H39" i="12"/>
  <c r="K38" i="12"/>
  <c r="I38" i="12"/>
  <c r="H38" i="12"/>
  <c r="I37" i="12"/>
  <c r="H37" i="12"/>
  <c r="K37" i="12" s="1"/>
  <c r="I36" i="12"/>
  <c r="H36" i="12"/>
  <c r="K36" i="12" s="1"/>
  <c r="K35" i="12"/>
  <c r="H35" i="12"/>
  <c r="I34" i="12"/>
  <c r="H34" i="12"/>
  <c r="K34" i="12" s="1"/>
  <c r="H33" i="12"/>
  <c r="K33" i="12" s="1"/>
  <c r="K32" i="12"/>
  <c r="I32" i="12"/>
  <c r="H32" i="12"/>
  <c r="I31" i="12"/>
  <c r="H31" i="12"/>
  <c r="K31" i="12" s="1"/>
  <c r="I30" i="12"/>
  <c r="H30" i="12"/>
  <c r="K30" i="12" s="1"/>
  <c r="K29" i="12"/>
  <c r="I29" i="12"/>
  <c r="H29" i="12"/>
  <c r="K28" i="12"/>
  <c r="H28" i="12"/>
  <c r="I27" i="12"/>
  <c r="H27" i="12"/>
  <c r="K27" i="12" s="1"/>
  <c r="K26" i="12"/>
  <c r="I26" i="12"/>
  <c r="H26" i="12"/>
  <c r="K25" i="12"/>
  <c r="I25" i="12"/>
  <c r="H25" i="12"/>
  <c r="I24" i="12"/>
  <c r="H24" i="12"/>
  <c r="K24" i="12" s="1"/>
  <c r="I23" i="12"/>
  <c r="H23" i="12"/>
  <c r="K23" i="12" s="1"/>
  <c r="K22" i="12"/>
  <c r="I22" i="12"/>
  <c r="H22" i="12"/>
  <c r="K21" i="12"/>
  <c r="I21" i="12"/>
  <c r="H21" i="12"/>
  <c r="I20" i="12"/>
  <c r="H20" i="12"/>
  <c r="K20" i="12" s="1"/>
  <c r="I19" i="12"/>
  <c r="H19" i="12"/>
  <c r="K19" i="12" s="1"/>
  <c r="K18" i="12"/>
  <c r="H18" i="12"/>
  <c r="I17" i="12"/>
  <c r="H17" i="12"/>
  <c r="K17" i="12" s="1"/>
  <c r="I16" i="12"/>
  <c r="H16" i="12"/>
  <c r="K16" i="12" s="1"/>
  <c r="K15" i="12"/>
  <c r="I15" i="12"/>
  <c r="H15" i="12"/>
  <c r="K14" i="12"/>
  <c r="I14" i="12"/>
  <c r="H14" i="12"/>
  <c r="I13" i="12"/>
  <c r="H13" i="12"/>
  <c r="K13" i="12" s="1"/>
  <c r="I12" i="12"/>
  <c r="H12" i="12"/>
  <c r="K12" i="1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<sst xmlns="http://schemas.openxmlformats.org/spreadsheetml/2006/main" count="611" uniqueCount="350">
  <si>
    <t>item</t>
  </si>
  <si>
    <t>descrição</t>
  </si>
  <si>
    <t>qtd licitada</t>
  </si>
  <si>
    <t>qtd aditada</t>
  </si>
  <si>
    <t>qtd suprimida</t>
  </si>
  <si>
    <t>unid</t>
  </si>
  <si>
    <t>SERVIÇOS PRELIMINARES</t>
  </si>
  <si>
    <t>Placa de identificação para obra</t>
  </si>
  <si>
    <t>M2</t>
  </si>
  <si>
    <t>M3</t>
  </si>
  <si>
    <t>1.1.</t>
  </si>
  <si>
    <t>1.1.1.</t>
  </si>
  <si>
    <t>1.1.2.</t>
  </si>
  <si>
    <t>1.1.3.</t>
  </si>
  <si>
    <t>1.1.4.</t>
  </si>
  <si>
    <t>Empresa Contratada</t>
  </si>
  <si>
    <t>Contrato</t>
  </si>
  <si>
    <t>Vigência</t>
  </si>
  <si>
    <t>val unit licitado</t>
  </si>
  <si>
    <t>val executado</t>
  </si>
  <si>
    <t>val aditado</t>
  </si>
  <si>
    <t>val suprimido</t>
  </si>
  <si>
    <t>val total acumulado</t>
  </si>
  <si>
    <t>2.1.</t>
  </si>
  <si>
    <t>2.1.1.</t>
  </si>
  <si>
    <t>2.1.2.</t>
  </si>
  <si>
    <t>2.1.3.</t>
  </si>
  <si>
    <t>2.1.4.</t>
  </si>
  <si>
    <t>CALÇADA</t>
  </si>
  <si>
    <t>Broca em concreto armado diâmetro de 20 cm - completa</t>
  </si>
  <si>
    <t>1.2.</t>
  </si>
  <si>
    <t>1.2.1.</t>
  </si>
  <si>
    <t>1.2.2.</t>
  </si>
  <si>
    <t>1.2.3.</t>
  </si>
  <si>
    <t>1.3.</t>
  </si>
  <si>
    <t>1.3.1.</t>
  </si>
  <si>
    <t>1.3.2.</t>
  </si>
  <si>
    <t>1.4.</t>
  </si>
  <si>
    <t>1.4.1.</t>
  </si>
  <si>
    <t>1.4.2.</t>
  </si>
  <si>
    <t>1.4.3.</t>
  </si>
  <si>
    <t>2.2.</t>
  </si>
  <si>
    <t>2.2.1.</t>
  </si>
  <si>
    <t>2.2.2.</t>
  </si>
  <si>
    <t>2.2.3.</t>
  </si>
  <si>
    <t>2.2.4.</t>
  </si>
  <si>
    <t>2.2.5.</t>
  </si>
  <si>
    <t>2.2.6.</t>
  </si>
  <si>
    <t>2.3.</t>
  </si>
  <si>
    <t>2.3.1.</t>
  </si>
  <si>
    <t>m²</t>
  </si>
  <si>
    <t>UN</t>
  </si>
  <si>
    <t>M</t>
  </si>
  <si>
    <t>KG</t>
  </si>
  <si>
    <t>CJ</t>
  </si>
  <si>
    <t>PREFEITURA MUNICIPAL DE GUARIBA
ESTADO DE SÃO PAULO
CNPJ 48.664.304/0001-80</t>
  </si>
  <si>
    <t>Chapisco</t>
  </si>
  <si>
    <t>Reboco</t>
  </si>
  <si>
    <t>Esmalte à base água em superfície metálica, inclusive preparo</t>
  </si>
  <si>
    <t>TELHADO</t>
  </si>
  <si>
    <t>1.1.5.</t>
  </si>
  <si>
    <t>1.1.6.</t>
  </si>
  <si>
    <t>1.5.</t>
  </si>
  <si>
    <t>1.5.1.</t>
  </si>
  <si>
    <t>1.6.</t>
  </si>
  <si>
    <t>1.6.1.</t>
  </si>
  <si>
    <t>UNIDADE</t>
  </si>
  <si>
    <t>Demolição manual de revestimento em massa de piso</t>
  </si>
  <si>
    <t>1.7.</t>
  </si>
  <si>
    <t>1.7.1.</t>
  </si>
  <si>
    <t>1.7.2.</t>
  </si>
  <si>
    <t>1.8.</t>
  </si>
  <si>
    <t>1.8.1.</t>
  </si>
  <si>
    <t>1.9.</t>
  </si>
  <si>
    <t>1.9.1.</t>
  </si>
  <si>
    <t>RELATÓRIO FINAL DE EXECUÇÃO DE OBRA</t>
  </si>
  <si>
    <t>Nº Processo</t>
  </si>
  <si>
    <t>Tipo Modalidade / Nº</t>
  </si>
  <si>
    <t>FUNDAÇÃO</t>
  </si>
  <si>
    <t>ESQUADRIAS</t>
  </si>
  <si>
    <t>FORRO</t>
  </si>
  <si>
    <t>1.5.2.</t>
  </si>
  <si>
    <t>PISO</t>
  </si>
  <si>
    <t>1.5.3.</t>
  </si>
  <si>
    <t>ELÉTRICA</t>
  </si>
  <si>
    <t>1.6.2.</t>
  </si>
  <si>
    <t>1.6.3.</t>
  </si>
  <si>
    <t>1.6.4.</t>
  </si>
  <si>
    <t>Alvenaria de bloco cerâmico de vedação de 14 cm</t>
  </si>
  <si>
    <t>COBERTURA</t>
  </si>
  <si>
    <t>Fornecimento e montagem de estrutura em aço ASTM-A36, sem pintura</t>
  </si>
  <si>
    <t>Calha, rufo, afins em chapa galvanizada nº 24 - corte 1,00 m</t>
  </si>
  <si>
    <t>1.7.3.</t>
  </si>
  <si>
    <t>1.8.2.</t>
  </si>
  <si>
    <t>1.8.3.</t>
  </si>
  <si>
    <t>1.9.2.</t>
  </si>
  <si>
    <t>TOMADA DE REDE RJ45 - FORNECIMENTO E INSTALAÇÃO. AF_11/2019</t>
  </si>
  <si>
    <t>Cabo para rede 24 AWG com 4 pares, categoria 6</t>
  </si>
  <si>
    <t>AR CONDICIONADO</t>
  </si>
  <si>
    <t>3.1.</t>
  </si>
  <si>
    <t>3.2.</t>
  </si>
  <si>
    <t>3.3.</t>
  </si>
  <si>
    <t>3.4.</t>
  </si>
  <si>
    <t>Relé fotoelétrico 50/60 Hz, 110/220 V, 1200 VA, completo</t>
  </si>
  <si>
    <t xml:space="preserve">OBJETO: A CONTRATAÇÃO DE EMPRESA, COM FORNECIMENTO DE MATERIAL E MÃO DE OBRA ESPECIALIZADA, PARA EXECUÇÃO DE REFORMA E AMPLIAÇÃO, CONTENDO 69,00 M2, DA EMEB AMARAL VAZ MELONE, SOB REGIME DE EMPREITADA POR PREÇO GLOBAL. CONTRATANTE: PREFEITURA DO MUNICÍPIO DE GUARIBA </t>
  </si>
  <si>
    <t>LUIS HENRIQUE LISBOA DE ABREU - CNPJ: 10.235.065/0001-70</t>
  </si>
  <si>
    <t>011/2025</t>
  </si>
  <si>
    <t>414/2024</t>
  </si>
  <si>
    <t>CONCORRÊNCIA ELETRÔNICA N° 017/2024</t>
  </si>
  <si>
    <t>ÁREA DE ENTRADA</t>
  </si>
  <si>
    <t>Locação de obra de edificação</t>
  </si>
  <si>
    <r>
      <rPr>
        <sz val="10"/>
        <rFont val="Arial"/>
        <family val="2"/>
      </rPr>
      <t>DEMOLIÇÃO DE ALVENARIA DE BLOCO FURADO, DE FORMA MANUAL,
SEM REAPROVEITAMENTO. AF_09/2023</t>
    </r>
  </si>
  <si>
    <t>Retirada de esquadria metálica em geral</t>
  </si>
  <si>
    <t>TAPUME COM TELHA METÁLICA. AF_03/2024</t>
  </si>
  <si>
    <r>
      <rPr>
        <sz val="10"/>
        <rFont val="Arial"/>
        <family val="2"/>
      </rPr>
      <t>Remoção de entulho de obra com caçamba metálica - material volumoso e
misturado por alvenaria, terra, madeira, papel, plástico e metal</t>
    </r>
  </si>
  <si>
    <t>1.1.7.</t>
  </si>
  <si>
    <t>RETIRADA DE PARTE DO PERGOLADO</t>
  </si>
  <si>
    <t>ESCAVAÇÃO MANUAL PARA VIGA BALDRAME OU SAPATA CORRIDA (INCLUINDO ESCAVAÇÃO PARA COLOCAÇÃO DE FÔRMAS). AF_01/2024</t>
  </si>
  <si>
    <r>
      <rPr>
        <sz val="10"/>
        <rFont val="Arial"/>
        <family val="2"/>
      </rPr>
      <t>ARMAÇÃO DE BLOCO UTILIZANDO AÇO CA-50 DE 10 MM - MONTAGEM.
AF_01/2024</t>
    </r>
  </si>
  <si>
    <t>1.2.4.</t>
  </si>
  <si>
    <t>CORTE E DOBRA DE AÇO CA-60, DIÂMETRO DE 4,2 MM. AF_06/2022</t>
  </si>
  <si>
    <t>1.2.5.</t>
  </si>
  <si>
    <t>Concreto não estrutural executado no local, mínimo 200 kg cimento / m³</t>
  </si>
  <si>
    <t>1.2.6.</t>
  </si>
  <si>
    <r>
      <rPr>
        <sz val="10"/>
        <rFont val="Arial"/>
        <family val="2"/>
      </rPr>
      <t>IMPERMEABILIZAÇÃO DE SUPERFÍCIE COM ARGAMASSA POLIMÉRICA /
MEMBRANA ACRÍLICA, 3 DEMÃOS. AF_09/2023</t>
    </r>
  </si>
  <si>
    <t>SUPERESTRUTURA</t>
  </si>
  <si>
    <r>
      <rPr>
        <sz val="10"/>
        <rFont val="Arial"/>
        <family val="2"/>
      </rPr>
      <t>ARMAÇÃO DE PILAR OU VIGA DE ESTRUTURA CONVENCIONAL DE CONCRETO ARMADO UTILIZANDO AÇO CA-50 DE 10,0 MM - MONTAGEM.
AF_06/2022</t>
    </r>
  </si>
  <si>
    <t>1.3.3.</t>
  </si>
  <si>
    <t>Forma plana em compensado para estrutura convencional</t>
  </si>
  <si>
    <t>1.3.4.</t>
  </si>
  <si>
    <t>1.3.5.</t>
  </si>
  <si>
    <r>
      <rPr>
        <sz val="10"/>
        <rFont val="Arial"/>
        <family val="2"/>
      </rPr>
      <t>Lançamento, espalhamento e adensamento de concreto ou massa em lastro
e/ou enchimento</t>
    </r>
  </si>
  <si>
    <t>ALVENARIA</t>
  </si>
  <si>
    <r>
      <rPr>
        <sz val="10"/>
        <rFont val="Arial"/>
        <family val="2"/>
      </rPr>
      <t>CINTA DE AMARRAÇÃO DE ALVENARIA MOLDADA IN LOCO COM UTILIZAÇÃO DE BLOCOS CANALETA, ESPESSURA DE *20* CM.
AF_03/2024</t>
    </r>
  </si>
  <si>
    <r>
      <rPr>
        <sz val="10"/>
        <rFont val="Arial"/>
        <family val="2"/>
      </rPr>
      <t>Tampo/bancada em granito, com frontão, espessura de 2 cm, acabamento
polido</t>
    </r>
  </si>
  <si>
    <t>REVESTIMENTO</t>
  </si>
  <si>
    <t>Forro em painéis de gesso acartonado, espessura de 12,5mm, fixo</t>
  </si>
  <si>
    <t>1.5.4.</t>
  </si>
  <si>
    <r>
      <rPr>
        <sz val="10"/>
        <rFont val="Arial"/>
        <family val="2"/>
      </rPr>
      <t>PINTURA LÁTEX ACRÍLICA PREMIUM, APLICAÇÃO MANUAL EM PAREDES,
DUAS DEMÃOS. AF_04/2023</t>
    </r>
  </si>
  <si>
    <t>1.5.5.</t>
  </si>
  <si>
    <t>Cabo de cobre de 2,5 mm², isolamento 0,6/1 kV - isolação em PVC 70°C</t>
  </si>
  <si>
    <r>
      <rPr>
        <sz val="10"/>
        <rFont val="Arial"/>
        <family val="2"/>
      </rPr>
      <t>DISJUNTOR MONOPOLAR TIPO DIN, CORRENTE NOMINAL DE 10A -
FORNECIMENTO E INSTALAÇÃO. AF_10/2020</t>
    </r>
  </si>
  <si>
    <t>Caixa em PVC de 4´ x 2´</t>
  </si>
  <si>
    <t>1.6.5.</t>
  </si>
  <si>
    <r>
      <rPr>
        <sz val="10"/>
        <rFont val="Arial"/>
        <family val="2"/>
      </rPr>
      <t>LUMINÁRIA ARANDELA TIPO TARTARUGA, DE SOBREPOR, COM 1 LÂMPADA LED DE 6 W, SEM REATOR - FORNECIMENTO E INSTALAÇÃO.
AF_09/2024</t>
    </r>
  </si>
  <si>
    <t>1.6.6.</t>
  </si>
  <si>
    <r>
      <rPr>
        <sz val="10"/>
        <rFont val="Arial"/>
        <family val="2"/>
      </rPr>
      <t>LUMINÁRIA TIPO PLAFON CIRCULAR, DE SOBREPOR, COM LED DE 12/13
W - FORNECIMENTO E INSTALAÇÃO. AF_09/2024</t>
    </r>
  </si>
  <si>
    <t>Caixilho em alumínio de correr com vidro - branco</t>
  </si>
  <si>
    <t>Grade de proteção para caixilhos</t>
  </si>
  <si>
    <t>Porta/portão de abrir em chapa, sob medida</t>
  </si>
  <si>
    <t>1.7.4.</t>
  </si>
  <si>
    <t>Porta/portão tipo gradil sob medida</t>
  </si>
  <si>
    <t>1.7.5.</t>
  </si>
  <si>
    <t>Gradil de ferro perfilado, tipo parque</t>
  </si>
  <si>
    <t>ESTRUTURA METÁLICA/COBERTURA</t>
  </si>
  <si>
    <t>Telha Metálica Galvalume Sanduíche Trapezoidal 1 Face Forro TR40 pintado</t>
  </si>
  <si>
    <t>Calha, rufo, afins em chapa galvanizada nº 26 - corte 0,50 m</t>
  </si>
  <si>
    <t>1.8.4.</t>
  </si>
  <si>
    <t>Calha, rufo, afins em chapa galvanizada nº 26 - corte 0,33 m</t>
  </si>
  <si>
    <t>1.8.5.</t>
  </si>
  <si>
    <t>Demolição manual de concreto simples</t>
  </si>
  <si>
    <t>1.9.3.</t>
  </si>
  <si>
    <t>Concreto usinado não estrutural mínimo 150 kg cimento / m³</t>
  </si>
  <si>
    <t>1.9.4.</t>
  </si>
  <si>
    <t>AMPLIAÇÃO - SALA DE AULA</t>
  </si>
  <si>
    <t>Retirada de forro qualquer em placas ou tiras fixadas</t>
  </si>
  <si>
    <t>Retirada de estrutura em madeira tesoura - telhas perfil qualquer</t>
  </si>
  <si>
    <t>2.1.5.</t>
  </si>
  <si>
    <t>2.1.6.</t>
  </si>
  <si>
    <t>Retirada de batente, corrimão ou peças lineares metálicas, chumbados</t>
  </si>
  <si>
    <t>2.1.7.</t>
  </si>
  <si>
    <t>2.1.8.</t>
  </si>
  <si>
    <t>2.2.7.</t>
  </si>
  <si>
    <r>
      <rPr>
        <sz val="10"/>
        <rFont val="Arial"/>
        <family val="2"/>
      </rPr>
      <t>Transporte de solo de 1ª e 2ª categoria por caminhão para distâncias superiores
ao 3° km até o 5° km</t>
    </r>
  </si>
  <si>
    <t>2.2.8.</t>
  </si>
  <si>
    <t>Espalhamento de solo em bota-fora com compactação sem controle</t>
  </si>
  <si>
    <r>
      <rPr>
        <sz val="10"/>
        <rFont val="Arial"/>
        <family val="2"/>
      </rPr>
      <t>ARMAÇÃO DE PILAR OU VIGA DE ESTRUTURA CONVENCIONAL DE CONCRETO ARMADO UTILIZANDO AÇO CA-50 DE 8,0 MM - MONTAGEM.
AF_06/2022</t>
    </r>
  </si>
  <si>
    <t>2.3.2.</t>
  </si>
  <si>
    <t>2.3.3.</t>
  </si>
  <si>
    <t>2.3.4.</t>
  </si>
  <si>
    <t>2.3.5.</t>
  </si>
  <si>
    <t>2.4.</t>
  </si>
  <si>
    <t>2.4.1.</t>
  </si>
  <si>
    <t>2.4.2.</t>
  </si>
  <si>
    <t>2.4.3.</t>
  </si>
  <si>
    <t>2.5.</t>
  </si>
  <si>
    <t>2.5.1.</t>
  </si>
  <si>
    <t>2.5.2.</t>
  </si>
  <si>
    <t>2.5.3.</t>
  </si>
  <si>
    <t>2.6.</t>
  </si>
  <si>
    <t>2.6.1.</t>
  </si>
  <si>
    <t>2.6.2.</t>
  </si>
  <si>
    <t>2.6.3.</t>
  </si>
  <si>
    <r>
      <rPr>
        <sz val="10"/>
        <rFont val="Arial"/>
        <family val="2"/>
      </rPr>
      <t>FUNDO SELADOR ACRÍLICO, APLICAÇÃO MANUAL EM PAREDE, UMA
DEMÃO. AF_04/2023</t>
    </r>
  </si>
  <si>
    <t>2.6.4.</t>
  </si>
  <si>
    <t>2.7.</t>
  </si>
  <si>
    <t>2.7.1.</t>
  </si>
  <si>
    <t>2.7.2.</t>
  </si>
  <si>
    <r>
      <rPr>
        <sz val="10"/>
        <rFont val="Arial"/>
        <family val="2"/>
      </rPr>
      <t>PINTURA LÁTEX ACRÍLICA PREMIUM, APLICAÇÃO MANUAL EM TETO,
DUAS DEMÃOS. AF_04/2023</t>
    </r>
  </si>
  <si>
    <t>2.8.</t>
  </si>
  <si>
    <t>2.8.1.</t>
  </si>
  <si>
    <r>
      <rPr>
        <sz val="10"/>
        <rFont val="Arial"/>
        <family val="2"/>
      </rPr>
      <t>ARGAMASSA PRONTA PARA CONTRAPISO, PREPARO MANUAL.
AF_08/2019</t>
    </r>
  </si>
  <si>
    <t>2.8.2.</t>
  </si>
  <si>
    <t>2.8.3.</t>
  </si>
  <si>
    <t>2.8.4.</t>
  </si>
  <si>
    <r>
      <rPr>
        <sz val="10"/>
        <rFont val="Arial"/>
        <family val="2"/>
      </rPr>
      <t>Revestimento em porcelanato esmaltado acetinado para área interna e ambiente com acesso ao exterior, grupo de absorção BIa, resistência química
B, assentado com argamassa colante industrializada, rejuntado</t>
    </r>
  </si>
  <si>
    <t>2.8.5.</t>
  </si>
  <si>
    <r>
      <rPr>
        <sz val="10"/>
        <rFont val="Arial"/>
        <family val="2"/>
      </rPr>
      <t>Rodapé em porcelanato esmaltado acetinado para área interna e ambiente com acesso ao exterior, grupo de absorção BIa, resistência química B, assentado
com argamassa colante industrializada, rejuntado</t>
    </r>
  </si>
  <si>
    <t>2.9.</t>
  </si>
  <si>
    <t>2.9.1.</t>
  </si>
  <si>
    <r>
      <rPr>
        <sz val="10"/>
        <rFont val="Arial"/>
        <family val="2"/>
      </rPr>
      <t>DISJUNTOR BIPOLAR TIPO DIN, CORRENTE NOMINAL DE 20A -
FORNECIMENTO E INSTALAÇÃO. AF_10/2020</t>
    </r>
  </si>
  <si>
    <t>2.9.2.</t>
  </si>
  <si>
    <t>Eletroduto de PVC corrugado flexível leve, diâmetro externo de 25 mm</t>
  </si>
  <si>
    <t>2.9.3.</t>
  </si>
  <si>
    <t>2.9.4.</t>
  </si>
  <si>
    <t>Cabo de cobre de 4 mm², isolamento 0,6/1 kV - isolação em PVC 70°C</t>
  </si>
  <si>
    <t>2.9.5.</t>
  </si>
  <si>
    <t>2.9.6.</t>
  </si>
  <si>
    <t>Conjunto 2 interruptores simples e 1 tomada 2P+T de 10 A, completo</t>
  </si>
  <si>
    <t>2.9.7.</t>
  </si>
  <si>
    <t>Tomada 2P+T de 10 A - 250 V, completa</t>
  </si>
  <si>
    <t>2.9.8.</t>
  </si>
  <si>
    <t>2.9.9.</t>
  </si>
  <si>
    <t>2.9.10.</t>
  </si>
  <si>
    <r>
      <rPr>
        <sz val="10"/>
        <rFont val="Arial"/>
        <family val="2"/>
      </rPr>
      <t>Luminária retangular de sobrepor tipo calha fechada, com difusor translúcido,
para 2 lâmpadas fluorescentes de 28 W/32 W/36 W/54 W</t>
    </r>
  </si>
  <si>
    <t>2.9.11.</t>
  </si>
  <si>
    <t>Lâmpada LED tubular T8 com base G13, de 1850 até 2000 Im - 18 a 20 W</t>
  </si>
  <si>
    <t>2.10.</t>
  </si>
  <si>
    <t>2.10.1.</t>
  </si>
  <si>
    <t>Tubo de PVC rígido soldável marrom, DN= 25 mm, (3/4´), inclusive conexões</t>
  </si>
  <si>
    <t>2.10.2.</t>
  </si>
  <si>
    <r>
      <rPr>
        <sz val="10"/>
        <rFont val="Arial"/>
        <family val="2"/>
      </rPr>
      <t>Caixa de passagem para condicionamento de ar tipo Split, com saída de dreno
único na vertical - 39 x 22 x 6 cm</t>
    </r>
  </si>
  <si>
    <t>2.10.3.</t>
  </si>
  <si>
    <r>
      <rPr>
        <sz val="10"/>
        <rFont val="Arial"/>
        <family val="2"/>
      </rPr>
      <t>Eletroduto corrugado em polietileno de alta densidade, DN= 30 mm, com
acessórios</t>
    </r>
  </si>
  <si>
    <t>2.11.</t>
  </si>
  <si>
    <t>2.11.1.</t>
  </si>
  <si>
    <t>2.11.2.</t>
  </si>
  <si>
    <t>2.11.3.</t>
  </si>
  <si>
    <r>
      <rPr>
        <sz val="10"/>
        <rFont val="Arial"/>
        <family val="2"/>
      </rPr>
      <t>GRADIL EM ALUMÍNIO FIXADO EM VÃOS DE JANELAS, FORMADO POR
TUBOS DE 3/4". AF_04/2019</t>
    </r>
  </si>
  <si>
    <t>RAMPA DE ACESSO</t>
  </si>
  <si>
    <t>3.1.1.</t>
  </si>
  <si>
    <t>3.1.2.</t>
  </si>
  <si>
    <t>3.1.3.</t>
  </si>
  <si>
    <t>3.1.4.</t>
  </si>
  <si>
    <t>Concreto usinado não estrutural mínimo 200 kg cimento / m³</t>
  </si>
  <si>
    <t>3.2.1.</t>
  </si>
  <si>
    <t>3.2.2.</t>
  </si>
  <si>
    <t>3.3.1.</t>
  </si>
  <si>
    <t>3.3.2.</t>
  </si>
  <si>
    <t>3.3.3.</t>
  </si>
  <si>
    <t>CORRIMÃO</t>
  </si>
  <si>
    <t>3.4.1.</t>
  </si>
  <si>
    <r>
      <rPr>
        <sz val="10"/>
        <rFont val="Arial"/>
        <family val="2"/>
      </rPr>
      <t>Corrimão duplo em tubo de aço inoxidável escovado, com diâmetro de 1 1/2´ e
montantes com diâmetro de 2´</t>
    </r>
  </si>
  <si>
    <t>REFORMA/REPAROS</t>
  </si>
  <si>
    <t>4.1.</t>
  </si>
  <si>
    <t>SOLÁRIO</t>
  </si>
  <si>
    <t>4.1.1.</t>
  </si>
  <si>
    <t>4.1.2.</t>
  </si>
  <si>
    <t>Alçapão/tampa em chapa de ferro com porta cadeado</t>
  </si>
  <si>
    <t>4.2.</t>
  </si>
  <si>
    <t>BERÇÁRIO</t>
  </si>
  <si>
    <t>4.2.1.</t>
  </si>
  <si>
    <r>
      <rPr>
        <sz val="10"/>
        <rFont val="Arial"/>
        <family val="2"/>
      </rPr>
      <t>DEMOLIÇÃO DE ARGAMASSAS, DE FORMA MANUAL, SEM
REAPROVEITAMENTO. AF_09/2023</t>
    </r>
  </si>
  <si>
    <t>4.2.2.</t>
  </si>
  <si>
    <t>4.2.3.</t>
  </si>
  <si>
    <t>4.2.4.</t>
  </si>
  <si>
    <r>
      <rPr>
        <sz val="10"/>
        <rFont val="Arial"/>
        <family val="2"/>
      </rPr>
      <t>Impermeabilização em argamassa polimérica para umidade e água de
percolação</t>
    </r>
  </si>
  <si>
    <t>4.2.5.</t>
  </si>
  <si>
    <t>4.3.</t>
  </si>
  <si>
    <t>CORREDOR</t>
  </si>
  <si>
    <t>4.3.1.</t>
  </si>
  <si>
    <t>4.4.</t>
  </si>
  <si>
    <t>PÁTIO</t>
  </si>
  <si>
    <t>4.4.1.</t>
  </si>
  <si>
    <t>4.4.2.</t>
  </si>
  <si>
    <r>
      <rPr>
        <sz val="10"/>
        <rFont val="Arial"/>
        <family val="2"/>
      </rPr>
      <t>CAIXA COM GRELHA RETANGULAR DE FERRO FUNDIDO, EM ALVENARIA
COM TIJOLOS CERÂMICOS MACIÇOS, DIMENSÕES INTERNAS: 0,15 X 1,00 X 0,3 M. AF_08/2021</t>
    </r>
  </si>
  <si>
    <t>4.4.3.</t>
  </si>
  <si>
    <t>4.4.4.</t>
  </si>
  <si>
    <t>4.4.5.</t>
  </si>
  <si>
    <t>Retirada de estrutura metálica</t>
  </si>
  <si>
    <t>4.4.6.</t>
  </si>
  <si>
    <t>4.5.</t>
  </si>
  <si>
    <t>RAMPA PÁTIO</t>
  </si>
  <si>
    <t>4.5.1.</t>
  </si>
  <si>
    <t>4.5.2.</t>
  </si>
  <si>
    <r>
      <rPr>
        <sz val="10"/>
        <rFont val="Arial"/>
        <family val="2"/>
      </rPr>
      <t>Tubo de PVC rígido branco PxB com virola e anel de borracha, linha esgoto
série normal, DN= 100 mm, inclusive conexões</t>
    </r>
  </si>
  <si>
    <t>4.5.3.</t>
  </si>
  <si>
    <r>
      <rPr>
        <sz val="10"/>
        <rFont val="Arial"/>
        <family val="2"/>
      </rPr>
      <t>ARGAMASSA TRAÇO 1:3 (EM VOLUME DE CIMENTO E AREIA MÉDIA
ÚMIDA) PARA CONTRAPISO, PREPARO MECÂNICO COM BETONEIRA 400
L. AF_08/2019</t>
    </r>
  </si>
  <si>
    <t>4.6.</t>
  </si>
  <si>
    <t>BANHEIRO</t>
  </si>
  <si>
    <t>4.6.1.</t>
  </si>
  <si>
    <t>4.7.</t>
  </si>
  <si>
    <t>4.7.1.</t>
  </si>
  <si>
    <t>Alvenaria de elevação de 1 tijolo maciço comum</t>
  </si>
  <si>
    <t>4.7.2.</t>
  </si>
  <si>
    <t>4.7.3.</t>
  </si>
  <si>
    <t>DEPÓSITO</t>
  </si>
  <si>
    <t>5.1.</t>
  </si>
  <si>
    <t>5.1.1.</t>
  </si>
  <si>
    <t>5.2.</t>
  </si>
  <si>
    <t>5.2.1.</t>
  </si>
  <si>
    <t>5.2.2.</t>
  </si>
  <si>
    <t>5.2.3.</t>
  </si>
  <si>
    <r>
      <rPr>
        <sz val="10"/>
        <rFont val="Arial"/>
        <family val="2"/>
      </rPr>
      <t>ARMAÇÃO DE PILAR OU VIGA DE ESTRUTURA CONVENCIONAL DE
CONCRETO ARMADO UTILIZANDO AÇO CA-50 DE 10,0 MM - MONTAGEM. AF_06/2022</t>
    </r>
  </si>
  <si>
    <t>5.2.4.</t>
  </si>
  <si>
    <t>5.2.5.</t>
  </si>
  <si>
    <t>5.2.6.</t>
  </si>
  <si>
    <t>5.3.</t>
  </si>
  <si>
    <t>5.3.1.</t>
  </si>
  <si>
    <r>
      <rPr>
        <sz val="10"/>
        <rFont val="Arial"/>
        <family val="2"/>
      </rPr>
      <t>ARMAÇÃO DE PILAR OU VIGA DE ESTRUTURA DE CONCRETO ARMADO
EMBUTIDA EM ALVENARIA DE VEDAÇÃO UTILIZANDO AÇO CA-50 DE 8,0 MM - MONTAGEM. AF_06/2022</t>
    </r>
  </si>
  <si>
    <t>5.3.2.</t>
  </si>
  <si>
    <t>5.3.3.</t>
  </si>
  <si>
    <t>5.3.4.</t>
  </si>
  <si>
    <t>5.4.</t>
  </si>
  <si>
    <t>5.4.1.</t>
  </si>
  <si>
    <t>5.4.2.</t>
  </si>
  <si>
    <t>5.5.</t>
  </si>
  <si>
    <t>5.5.1.</t>
  </si>
  <si>
    <t>5.5.2.</t>
  </si>
  <si>
    <t>5.5.3.</t>
  </si>
  <si>
    <t>5.5.4.</t>
  </si>
  <si>
    <t>5.6.</t>
  </si>
  <si>
    <t>CONTRA PISO E PISO</t>
  </si>
  <si>
    <t>5.6.1.</t>
  </si>
  <si>
    <t>5.6.2.</t>
  </si>
  <si>
    <t>5.6.3.</t>
  </si>
  <si>
    <t>5.6.4.</t>
  </si>
  <si>
    <t>5.7.</t>
  </si>
  <si>
    <t>5.7.1.</t>
  </si>
  <si>
    <t>5.7.2.</t>
  </si>
  <si>
    <t>5.7.3.</t>
  </si>
  <si>
    <t>5.8.</t>
  </si>
  <si>
    <t>5.8.1.</t>
  </si>
  <si>
    <t>5.8.2.</t>
  </si>
  <si>
    <t>5.8.3.</t>
  </si>
  <si>
    <t>5.8.4.</t>
  </si>
  <si>
    <t>Conjunto 1 interruptor simples e 1 tomada 2P+T de 10 A, completo</t>
  </si>
  <si>
    <t>5.8.5.</t>
  </si>
  <si>
    <r>
      <rPr>
        <sz val="10"/>
        <rFont val="Arial"/>
        <family val="2"/>
      </rPr>
      <t>Luminária LED redonda de sobrepor com difusor translucido, 4000 K, fluxo
luminoso de 1900 a 2000 lm, potência de 17 W a 19 W</t>
    </r>
  </si>
  <si>
    <t>5.9.</t>
  </si>
  <si>
    <t>5.9.1.</t>
  </si>
  <si>
    <t>5.9.2.</t>
  </si>
  <si>
    <t>5.9.3.</t>
  </si>
  <si>
    <t>5.9.4.</t>
  </si>
  <si>
    <t>5.9.5.</t>
  </si>
  <si>
    <t>Guariba, 22 de abril de 2026</t>
  </si>
  <si>
    <t>RAFAEL FRANCISCO FAVERO</t>
  </si>
  <si>
    <t>ENGENHEIRO CIVIL</t>
  </si>
  <si>
    <t>FISCAL DE CONTRATOS</t>
  </si>
  <si>
    <t>18/02/2025 - 18/10/2025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</si>
</sst>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59595"/>
      </patternFill>
    </fill>
    <fill>
      <patternFill patternType="solid">
        <fgColor rgb="FFC0C0C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0" fontId="6" fillId="0" borderId="1" xfId="0" applyFont="1" applyBorder="1" applyAlignment="1">
      <alignment horizontal="left" vertical="top" wrapText="1"/>
    </xf>
    <xf numFmtId="4" fontId="5" fillId="0" borderId="1" xfId="0" applyNumberFormat="1" applyFont="1" applyBorder="1"/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shrinkToFit="1"/>
    </xf>
    <xf numFmtId="0" fontId="1" fillId="0" borderId="0" xfId="0" applyFont="1"/>
    <xf numFmtId="164" fontId="1" fillId="0" borderId="0" xfId="0" applyNumberFormat="1" applyFont="1"/>
    <xf numFmtId="164" fontId="7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vertical="top" shrinkToFit="1"/>
    </xf>
    <xf numFmtId="0" fontId="3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right" vertical="top" shrinkToFit="1"/>
    </xf>
    <xf numFmtId="164" fontId="7" fillId="0" borderId="1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top" wrapText="1"/>
    </xf>
    <xf numFmtId="0" fontId="0" fillId="0" borderId="21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0" fillId="0" borderId="15" xfId="0" applyBorder="1" applyAlignment="1">
      <alignment horizontal="center" vertical="justify"/>
    </xf>
    <xf numFmtId="0" fontId="0" fillId="0" borderId="16" xfId="0" applyBorder="1" applyAlignment="1">
      <alignment horizontal="center" vertical="justify"/>
    </xf>
    <xf numFmtId="0" fontId="0" fillId="0" borderId="17" xfId="0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al" xfId="0" builtinId="0"/>
  </cellStyles>
  <dxfs count="10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8" Type="http://schemas.microsoft.com/office/2022/10/relationships/richValueRel" Target="richData/richValueRel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EFEITURA%202023\CONV&#202;NIO\ESTADUAL\PE%20029-2024_RECAPE%20500_250_%20MIL_CONV&#202;NIOS_LOTE%201%20e%20LOTE%202\CONTRATO%20EM%20ANDAMENTO\PEDIDO%20ADITAMENTO\DOC\PLANILHA_aditamento%20lote%201%20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29"/>
  <sheetViews>
    <sheetView tabSelected="1" topLeftCell="C217" workbookViewId="0">
      <selection activeCell="K226" sqref="K226"/>
    </sheetView>
  </sheetViews>
  <sheetFormatPr defaultRowHeight="15" x14ac:dyDescent="0.25"/>
  <cols>
    <col min="2" max="2" width="31.140625" customWidth="1"/>
    <col min="4" max="4" width="12.28515625" customWidth="1"/>
    <col min="5" max="5" width="12.85546875" customWidth="1"/>
    <col min="6" max="6" width="13.5703125" customWidth="1"/>
    <col min="7" max="7" width="15.85546875" customWidth="1"/>
    <col min="8" max="8" width="19.85546875" customWidth="1"/>
    <col min="9" max="9" width="17" customWidth="1"/>
    <col min="10" max="10" width="15.140625" customWidth="1"/>
    <col min="11" max="11" width="18.42578125" customWidth="1"/>
  </cols>
  <sheetData>
    <row r="1" spans="1:11" ht="123" customHeight="1" x14ac:dyDescent="0.25">
      <c r="A1" s="32" t="e" vm="1">
        <v>#VALUE!</v>
      </c>
      <c r="B1" s="33"/>
      <c r="C1" s="34" t="s">
        <v>55</v>
      </c>
      <c r="D1" s="35"/>
      <c r="E1" s="35"/>
      <c r="F1" s="35"/>
      <c r="G1" s="35"/>
      <c r="H1" s="35"/>
      <c r="I1" s="35"/>
      <c r="J1" s="35"/>
      <c r="K1" s="36"/>
    </row>
    <row r="2" spans="1:11" ht="24" x14ac:dyDescent="0.25">
      <c r="A2" s="37" t="s">
        <v>75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76.5" customHeight="1" thickBot="1" x14ac:dyDescent="0.3">
      <c r="A3" s="40" t="s">
        <v>104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1" x14ac:dyDescent="0.25">
      <c r="A4" s="43"/>
      <c r="B4" s="44"/>
      <c r="C4" s="49" t="s">
        <v>15</v>
      </c>
      <c r="D4" s="49"/>
      <c r="E4" s="50" t="s">
        <v>105</v>
      </c>
      <c r="F4" s="51"/>
      <c r="G4" s="51"/>
      <c r="H4" s="51"/>
      <c r="I4" s="51"/>
      <c r="J4" s="51"/>
      <c r="K4" s="52"/>
    </row>
    <row r="5" spans="1:11" x14ac:dyDescent="0.25">
      <c r="A5" s="45"/>
      <c r="B5" s="46"/>
      <c r="C5" s="53" t="s">
        <v>16</v>
      </c>
      <c r="D5" s="54"/>
      <c r="E5" s="55" t="s">
        <v>106</v>
      </c>
      <c r="F5" s="56"/>
      <c r="G5" s="56"/>
      <c r="H5" s="56"/>
      <c r="I5" s="56"/>
      <c r="J5" s="56"/>
      <c r="K5" s="57"/>
    </row>
    <row r="6" spans="1:11" x14ac:dyDescent="0.25">
      <c r="A6" s="45"/>
      <c r="B6" s="46"/>
      <c r="C6" s="53" t="s">
        <v>76</v>
      </c>
      <c r="D6" s="54"/>
      <c r="E6" s="55" t="s">
        <v>107</v>
      </c>
      <c r="F6" s="56"/>
      <c r="G6" s="56"/>
      <c r="H6" s="56"/>
      <c r="I6" s="56"/>
      <c r="J6" s="56"/>
      <c r="K6" s="57"/>
    </row>
    <row r="7" spans="1:11" x14ac:dyDescent="0.25">
      <c r="A7" s="45"/>
      <c r="B7" s="46"/>
      <c r="C7" s="53" t="s">
        <v>77</v>
      </c>
      <c r="D7" s="54"/>
      <c r="E7" s="55" t="s">
        <v>108</v>
      </c>
      <c r="F7" s="56"/>
      <c r="G7" s="56"/>
      <c r="H7" s="56"/>
      <c r="I7" s="56"/>
      <c r="J7" s="56"/>
      <c r="K7" s="57"/>
    </row>
    <row r="8" spans="1:11" x14ac:dyDescent="0.25">
      <c r="A8" s="47"/>
      <c r="B8" s="48"/>
      <c r="C8" s="53" t="s">
        <v>17</v>
      </c>
      <c r="D8" s="54"/>
      <c r="E8" s="55" t="s">
        <v>349</v>
      </c>
      <c r="F8" s="56"/>
      <c r="G8" s="56"/>
      <c r="H8" s="56"/>
      <c r="I8" s="56"/>
      <c r="J8" s="56"/>
      <c r="K8" s="57"/>
    </row>
    <row r="9" spans="1:11" x14ac:dyDescent="0.25">
      <c r="A9" s="2" t="s">
        <v>0</v>
      </c>
      <c r="B9" s="1" t="s">
        <v>1</v>
      </c>
      <c r="C9" s="1" t="s">
        <v>5</v>
      </c>
      <c r="D9" s="1" t="s">
        <v>2</v>
      </c>
      <c r="E9" s="1" t="s">
        <v>3</v>
      </c>
      <c r="F9" s="1" t="s">
        <v>4</v>
      </c>
      <c r="G9" s="1" t="s">
        <v>18</v>
      </c>
      <c r="H9" s="1" t="s">
        <v>19</v>
      </c>
      <c r="I9" s="1" t="s">
        <v>20</v>
      </c>
      <c r="J9" s="1" t="s">
        <v>21</v>
      </c>
      <c r="K9" s="3" t="s">
        <v>22</v>
      </c>
    </row>
    <row r="10" spans="1:11" x14ac:dyDescent="0.25">
      <c r="A10" s="21">
        <v>1</v>
      </c>
      <c r="B10" s="5" t="s">
        <v>109</v>
      </c>
      <c r="C10" s="6"/>
      <c r="D10" s="7"/>
      <c r="E10" s="8"/>
      <c r="F10" s="9"/>
      <c r="G10" s="9"/>
      <c r="H10" s="9"/>
      <c r="I10" s="10"/>
      <c r="J10" s="10"/>
      <c r="K10" s="10"/>
    </row>
    <row r="11" spans="1:11" x14ac:dyDescent="0.25">
      <c r="A11" s="22" t="s">
        <v>10</v>
      </c>
      <c r="B11" s="4" t="s">
        <v>6</v>
      </c>
      <c r="C11" s="6"/>
      <c r="D11" s="7"/>
      <c r="E11" s="8"/>
      <c r="F11" s="9"/>
      <c r="G11" s="10"/>
      <c r="H11" s="9"/>
      <c r="I11" s="10"/>
      <c r="J11" s="10"/>
      <c r="K11" s="10"/>
    </row>
    <row r="12" spans="1:11" x14ac:dyDescent="0.25">
      <c r="A12" s="11" t="s">
        <v>11</v>
      </c>
      <c r="B12" s="11" t="s">
        <v>110</v>
      </c>
      <c r="C12" s="23" t="s">
        <v>8</v>
      </c>
      <c r="D12" s="24">
        <v>14.5</v>
      </c>
      <c r="E12" s="8"/>
      <c r="F12" s="12"/>
      <c r="G12" s="25">
        <v>16.88</v>
      </c>
      <c r="H12" s="13">
        <f>TRUNC(((D12-F12)*G12),2)</f>
        <v>244.76</v>
      </c>
      <c r="I12" s="20">
        <f>E12*G12</f>
        <v>0</v>
      </c>
      <c r="J12" s="10"/>
      <c r="K12" s="10">
        <f>H12+I12</f>
        <v>244.76</v>
      </c>
    </row>
    <row r="13" spans="1:11" ht="63.75" x14ac:dyDescent="0.25">
      <c r="A13" s="11" t="s">
        <v>12</v>
      </c>
      <c r="B13" s="26" t="s">
        <v>111</v>
      </c>
      <c r="C13" s="23" t="s">
        <v>9</v>
      </c>
      <c r="D13" s="24">
        <v>0.98</v>
      </c>
      <c r="E13" s="8"/>
      <c r="F13" s="12"/>
      <c r="G13" s="25">
        <v>73.819999999999993</v>
      </c>
      <c r="H13" s="13">
        <f t="shared" ref="H13:H76" si="0">TRUNC(((D13-F13)*G13),2)</f>
        <v>72.34</v>
      </c>
      <c r="I13" s="20">
        <f t="shared" ref="I13:I48" si="1">E13*G13</f>
        <v>0</v>
      </c>
      <c r="J13" s="10"/>
      <c r="K13" s="10">
        <f t="shared" ref="K13:K76" si="2">H13+I13</f>
        <v>72.34</v>
      </c>
    </row>
    <row r="14" spans="1:11" ht="25.5" x14ac:dyDescent="0.25">
      <c r="A14" s="11" t="s">
        <v>13</v>
      </c>
      <c r="B14" s="11" t="s">
        <v>112</v>
      </c>
      <c r="C14" s="23" t="s">
        <v>8</v>
      </c>
      <c r="D14" s="24">
        <v>2</v>
      </c>
      <c r="E14" s="8"/>
      <c r="F14" s="12"/>
      <c r="G14" s="25">
        <v>32.18</v>
      </c>
      <c r="H14" s="13">
        <f t="shared" si="0"/>
        <v>64.36</v>
      </c>
      <c r="I14" s="20">
        <f t="shared" si="1"/>
        <v>0</v>
      </c>
      <c r="J14" s="10"/>
      <c r="K14" s="10">
        <f t="shared" si="2"/>
        <v>64.36</v>
      </c>
    </row>
    <row r="15" spans="1:11" x14ac:dyDescent="0.25">
      <c r="A15" s="11" t="s">
        <v>14</v>
      </c>
      <c r="B15" s="11" t="s">
        <v>7</v>
      </c>
      <c r="C15" s="23" t="s">
        <v>8</v>
      </c>
      <c r="D15" s="24">
        <v>2</v>
      </c>
      <c r="E15" s="8"/>
      <c r="F15" s="12"/>
      <c r="G15" s="25">
        <v>916.55</v>
      </c>
      <c r="H15" s="13">
        <f t="shared" si="0"/>
        <v>1833.1</v>
      </c>
      <c r="I15" s="20">
        <f t="shared" si="1"/>
        <v>0</v>
      </c>
      <c r="J15" s="10"/>
      <c r="K15" s="10">
        <f t="shared" si="2"/>
        <v>1833.1</v>
      </c>
    </row>
    <row r="16" spans="1:11" ht="25.5" x14ac:dyDescent="0.25">
      <c r="A16" s="11" t="s">
        <v>60</v>
      </c>
      <c r="B16" s="11" t="s">
        <v>113</v>
      </c>
      <c r="C16" s="23" t="s">
        <v>8</v>
      </c>
      <c r="D16" s="24">
        <v>2.9</v>
      </c>
      <c r="E16" s="8"/>
      <c r="F16" s="12"/>
      <c r="G16" s="25">
        <v>88.49</v>
      </c>
      <c r="H16" s="13">
        <f t="shared" si="0"/>
        <v>256.62</v>
      </c>
      <c r="I16" s="20">
        <f t="shared" si="1"/>
        <v>0</v>
      </c>
      <c r="J16" s="10"/>
      <c r="K16" s="10">
        <f t="shared" si="2"/>
        <v>256.62</v>
      </c>
    </row>
    <row r="17" spans="1:11" ht="63.75" x14ac:dyDescent="0.25">
      <c r="A17" s="11" t="s">
        <v>61</v>
      </c>
      <c r="B17" s="26" t="s">
        <v>114</v>
      </c>
      <c r="C17" s="23" t="s">
        <v>9</v>
      </c>
      <c r="D17" s="24">
        <v>0.98</v>
      </c>
      <c r="E17" s="8"/>
      <c r="F17" s="12"/>
      <c r="G17" s="25">
        <v>118.2</v>
      </c>
      <c r="H17" s="13">
        <f t="shared" si="0"/>
        <v>115.83</v>
      </c>
      <c r="I17" s="20">
        <f t="shared" si="1"/>
        <v>0</v>
      </c>
      <c r="J17" s="10"/>
      <c r="K17" s="10">
        <f t="shared" si="2"/>
        <v>115.83</v>
      </c>
    </row>
    <row r="18" spans="1:11" ht="25.5" x14ac:dyDescent="0.25">
      <c r="A18" s="11" t="s">
        <v>115</v>
      </c>
      <c r="B18" s="11" t="s">
        <v>116</v>
      </c>
      <c r="C18" s="27" t="s">
        <v>66</v>
      </c>
      <c r="D18" s="24">
        <v>1</v>
      </c>
      <c r="E18" s="8"/>
      <c r="F18" s="12"/>
      <c r="G18" s="25">
        <v>239.96</v>
      </c>
      <c r="H18" s="13">
        <f t="shared" si="0"/>
        <v>239.96</v>
      </c>
      <c r="I18" s="20"/>
      <c r="J18" s="10"/>
      <c r="K18" s="10">
        <f t="shared" si="2"/>
        <v>239.96</v>
      </c>
    </row>
    <row r="19" spans="1:11" x14ac:dyDescent="0.25">
      <c r="A19" s="22" t="s">
        <v>30</v>
      </c>
      <c r="B19" s="4" t="s">
        <v>78</v>
      </c>
      <c r="C19" s="28"/>
      <c r="D19" s="28"/>
      <c r="E19" s="8"/>
      <c r="F19" s="12"/>
      <c r="G19" s="25">
        <v>0</v>
      </c>
      <c r="H19" s="13">
        <f t="shared" si="0"/>
        <v>0</v>
      </c>
      <c r="I19" s="20">
        <f t="shared" si="1"/>
        <v>0</v>
      </c>
      <c r="J19" s="10"/>
      <c r="K19" s="10">
        <f t="shared" si="2"/>
        <v>0</v>
      </c>
    </row>
    <row r="20" spans="1:11" ht="25.5" x14ac:dyDescent="0.25">
      <c r="A20" s="11" t="s">
        <v>31</v>
      </c>
      <c r="B20" s="11" t="s">
        <v>29</v>
      </c>
      <c r="C20" s="23" t="s">
        <v>52</v>
      </c>
      <c r="D20" s="24">
        <v>18</v>
      </c>
      <c r="E20" s="8"/>
      <c r="F20" s="12"/>
      <c r="G20" s="25">
        <v>66.39</v>
      </c>
      <c r="H20" s="13">
        <f t="shared" si="0"/>
        <v>1195.02</v>
      </c>
      <c r="I20" s="20">
        <f t="shared" si="1"/>
        <v>0</v>
      </c>
      <c r="J20" s="10"/>
      <c r="K20" s="10">
        <f t="shared" si="2"/>
        <v>1195.02</v>
      </c>
    </row>
    <row r="21" spans="1:11" ht="76.5" x14ac:dyDescent="0.25">
      <c r="A21" s="14" t="s">
        <v>32</v>
      </c>
      <c r="B21" s="11" t="s">
        <v>117</v>
      </c>
      <c r="C21" s="16" t="s">
        <v>9</v>
      </c>
      <c r="D21" s="17">
        <v>0.33</v>
      </c>
      <c r="E21" s="8"/>
      <c r="F21" s="12"/>
      <c r="G21" s="25">
        <v>132.43</v>
      </c>
      <c r="H21" s="13">
        <f t="shared" si="0"/>
        <v>43.7</v>
      </c>
      <c r="I21" s="20">
        <f t="shared" si="1"/>
        <v>0</v>
      </c>
      <c r="J21" s="10"/>
      <c r="K21" s="10">
        <f t="shared" si="2"/>
        <v>43.7</v>
      </c>
    </row>
    <row r="22" spans="1:11" ht="51" x14ac:dyDescent="0.25">
      <c r="A22" s="11" t="s">
        <v>33</v>
      </c>
      <c r="B22" s="26" t="s">
        <v>118</v>
      </c>
      <c r="C22" s="23" t="s">
        <v>53</v>
      </c>
      <c r="D22" s="24">
        <v>13.86</v>
      </c>
      <c r="E22" s="8"/>
      <c r="F22" s="12"/>
      <c r="G22" s="25">
        <v>14.14</v>
      </c>
      <c r="H22" s="13">
        <f t="shared" si="0"/>
        <v>195.98</v>
      </c>
      <c r="I22" s="20">
        <f t="shared" si="1"/>
        <v>0</v>
      </c>
      <c r="J22" s="10"/>
      <c r="K22" s="10">
        <f t="shared" si="2"/>
        <v>195.98</v>
      </c>
    </row>
    <row r="23" spans="1:11" ht="38.25" x14ac:dyDescent="0.25">
      <c r="A23" s="11" t="s">
        <v>119</v>
      </c>
      <c r="B23" s="11" t="s">
        <v>120</v>
      </c>
      <c r="C23" s="23" t="s">
        <v>53</v>
      </c>
      <c r="D23" s="24">
        <v>4.99</v>
      </c>
      <c r="E23" s="8"/>
      <c r="F23" s="12"/>
      <c r="G23" s="25">
        <v>10.92</v>
      </c>
      <c r="H23" s="13">
        <f t="shared" si="0"/>
        <v>54.49</v>
      </c>
      <c r="I23" s="20">
        <f t="shared" si="1"/>
        <v>0</v>
      </c>
      <c r="J23" s="10"/>
      <c r="K23" s="10">
        <f t="shared" si="2"/>
        <v>54.49</v>
      </c>
    </row>
    <row r="24" spans="1:11" ht="38.25" x14ac:dyDescent="0.25">
      <c r="A24" s="11" t="s">
        <v>121</v>
      </c>
      <c r="B24" s="11" t="s">
        <v>122</v>
      </c>
      <c r="C24" s="23" t="s">
        <v>9</v>
      </c>
      <c r="D24" s="24">
        <v>0.33</v>
      </c>
      <c r="E24" s="8"/>
      <c r="F24" s="12"/>
      <c r="G24" s="25">
        <v>406.14</v>
      </c>
      <c r="H24" s="13">
        <f t="shared" si="0"/>
        <v>134.02000000000001</v>
      </c>
      <c r="I24" s="20">
        <f t="shared" si="1"/>
        <v>0</v>
      </c>
      <c r="J24" s="10"/>
      <c r="K24" s="10">
        <f t="shared" si="2"/>
        <v>134.02000000000001</v>
      </c>
    </row>
    <row r="25" spans="1:11" ht="63.75" x14ac:dyDescent="0.25">
      <c r="A25" s="11" t="s">
        <v>123</v>
      </c>
      <c r="B25" s="26" t="s">
        <v>124</v>
      </c>
      <c r="C25" s="23" t="s">
        <v>8</v>
      </c>
      <c r="D25" s="24">
        <v>1.1000000000000001</v>
      </c>
      <c r="E25" s="8"/>
      <c r="F25" s="12"/>
      <c r="G25" s="25">
        <v>34.770000000000003</v>
      </c>
      <c r="H25" s="13">
        <f t="shared" si="0"/>
        <v>38.24</v>
      </c>
      <c r="I25" s="20">
        <f t="shared" si="1"/>
        <v>0</v>
      </c>
      <c r="J25" s="10"/>
      <c r="K25" s="10">
        <f t="shared" si="2"/>
        <v>38.24</v>
      </c>
    </row>
    <row r="26" spans="1:11" x14ac:dyDescent="0.25">
      <c r="A26" s="22" t="s">
        <v>34</v>
      </c>
      <c r="B26" s="4" t="s">
        <v>125</v>
      </c>
      <c r="C26" s="28"/>
      <c r="D26" s="28"/>
      <c r="E26" s="8"/>
      <c r="F26" s="12"/>
      <c r="G26" s="25">
        <v>0</v>
      </c>
      <c r="H26" s="13">
        <f t="shared" si="0"/>
        <v>0</v>
      </c>
      <c r="I26" s="20">
        <f t="shared" si="1"/>
        <v>0</v>
      </c>
      <c r="J26" s="10"/>
      <c r="K26" s="10">
        <f t="shared" si="2"/>
        <v>0</v>
      </c>
    </row>
    <row r="27" spans="1:11" ht="76.5" x14ac:dyDescent="0.25">
      <c r="A27" s="14" t="s">
        <v>35</v>
      </c>
      <c r="B27" s="26" t="s">
        <v>126</v>
      </c>
      <c r="C27" s="16" t="s">
        <v>53</v>
      </c>
      <c r="D27" s="17">
        <v>28.32</v>
      </c>
      <c r="E27" s="8"/>
      <c r="F27" s="12"/>
      <c r="G27" s="25">
        <v>10.52</v>
      </c>
      <c r="H27" s="13">
        <f t="shared" si="0"/>
        <v>297.92</v>
      </c>
      <c r="I27" s="20">
        <f t="shared" si="1"/>
        <v>0</v>
      </c>
      <c r="J27" s="10"/>
      <c r="K27" s="10">
        <f t="shared" si="2"/>
        <v>297.92</v>
      </c>
    </row>
    <row r="28" spans="1:11" ht="38.25" x14ac:dyDescent="0.25">
      <c r="A28" s="11" t="s">
        <v>36</v>
      </c>
      <c r="B28" s="11" t="s">
        <v>120</v>
      </c>
      <c r="C28" s="23" t="s">
        <v>53</v>
      </c>
      <c r="D28" s="24">
        <v>40.03</v>
      </c>
      <c r="E28" s="8"/>
      <c r="F28" s="12"/>
      <c r="G28" s="25">
        <v>10.92</v>
      </c>
      <c r="H28" s="13">
        <f t="shared" si="0"/>
        <v>437.12</v>
      </c>
      <c r="I28" s="20"/>
      <c r="J28" s="10"/>
      <c r="K28" s="10">
        <f t="shared" si="2"/>
        <v>437.12</v>
      </c>
    </row>
    <row r="29" spans="1:11" ht="25.5" x14ac:dyDescent="0.25">
      <c r="A29" s="11" t="s">
        <v>127</v>
      </c>
      <c r="B29" s="11" t="s">
        <v>128</v>
      </c>
      <c r="C29" s="23" t="s">
        <v>8</v>
      </c>
      <c r="D29" s="24">
        <v>5.31</v>
      </c>
      <c r="E29" s="8"/>
      <c r="F29" s="12"/>
      <c r="G29" s="25">
        <v>190.82</v>
      </c>
      <c r="H29" s="13">
        <f t="shared" si="0"/>
        <v>1013.25</v>
      </c>
      <c r="I29" s="20">
        <f t="shared" si="1"/>
        <v>0</v>
      </c>
      <c r="J29" s="10"/>
      <c r="K29" s="10">
        <f t="shared" si="2"/>
        <v>1013.25</v>
      </c>
    </row>
    <row r="30" spans="1:11" ht="38.25" x14ac:dyDescent="0.25">
      <c r="A30" s="11" t="s">
        <v>129</v>
      </c>
      <c r="B30" s="11" t="s">
        <v>122</v>
      </c>
      <c r="C30" s="23" t="s">
        <v>9</v>
      </c>
      <c r="D30" s="24">
        <v>0.5</v>
      </c>
      <c r="E30" s="8"/>
      <c r="F30" s="12"/>
      <c r="G30" s="25">
        <v>406.14</v>
      </c>
      <c r="H30" s="13">
        <f t="shared" si="0"/>
        <v>203.07</v>
      </c>
      <c r="I30" s="20">
        <f t="shared" si="1"/>
        <v>0</v>
      </c>
      <c r="J30" s="10"/>
      <c r="K30" s="10">
        <f t="shared" si="2"/>
        <v>203.07</v>
      </c>
    </row>
    <row r="31" spans="1:11" ht="51" x14ac:dyDescent="0.25">
      <c r="A31" s="11" t="s">
        <v>130</v>
      </c>
      <c r="B31" s="26" t="s">
        <v>131</v>
      </c>
      <c r="C31" s="23" t="s">
        <v>9</v>
      </c>
      <c r="D31" s="24">
        <v>0.5</v>
      </c>
      <c r="E31" s="8"/>
      <c r="F31" s="12"/>
      <c r="G31" s="25">
        <v>87.45</v>
      </c>
      <c r="H31" s="13">
        <f t="shared" si="0"/>
        <v>43.72</v>
      </c>
      <c r="I31" s="20">
        <f t="shared" si="1"/>
        <v>0</v>
      </c>
      <c r="J31" s="10"/>
      <c r="K31" s="10">
        <f t="shared" si="2"/>
        <v>43.72</v>
      </c>
    </row>
    <row r="32" spans="1:11" x14ac:dyDescent="0.25">
      <c r="A32" s="22" t="s">
        <v>37</v>
      </c>
      <c r="B32" s="4" t="s">
        <v>132</v>
      </c>
      <c r="C32" s="28"/>
      <c r="D32" s="28"/>
      <c r="E32" s="8"/>
      <c r="F32" s="12"/>
      <c r="G32" s="25">
        <v>0</v>
      </c>
      <c r="H32" s="13">
        <f t="shared" si="0"/>
        <v>0</v>
      </c>
      <c r="I32" s="20">
        <f t="shared" si="1"/>
        <v>0</v>
      </c>
      <c r="J32" s="10"/>
      <c r="K32" s="10">
        <f t="shared" si="2"/>
        <v>0</v>
      </c>
    </row>
    <row r="33" spans="1:11" ht="25.5" x14ac:dyDescent="0.25">
      <c r="A33" s="11" t="s">
        <v>38</v>
      </c>
      <c r="B33" s="11" t="s">
        <v>88</v>
      </c>
      <c r="C33" s="23" t="s">
        <v>8</v>
      </c>
      <c r="D33" s="24">
        <v>13.92</v>
      </c>
      <c r="E33" s="8"/>
      <c r="F33" s="12"/>
      <c r="G33" s="25">
        <v>82.56</v>
      </c>
      <c r="H33" s="13">
        <f t="shared" si="0"/>
        <v>1149.23</v>
      </c>
      <c r="I33" s="20"/>
      <c r="J33" s="10"/>
      <c r="K33" s="10">
        <f t="shared" si="2"/>
        <v>1149.23</v>
      </c>
    </row>
    <row r="34" spans="1:11" ht="76.5" x14ac:dyDescent="0.25">
      <c r="A34" s="14" t="s">
        <v>39</v>
      </c>
      <c r="B34" s="26" t="s">
        <v>133</v>
      </c>
      <c r="C34" s="16" t="s">
        <v>52</v>
      </c>
      <c r="D34" s="17">
        <v>13.6</v>
      </c>
      <c r="E34" s="8"/>
      <c r="F34" s="12"/>
      <c r="G34" s="25">
        <v>59.59</v>
      </c>
      <c r="H34" s="13">
        <f t="shared" si="0"/>
        <v>810.42</v>
      </c>
      <c r="I34" s="20">
        <f t="shared" si="1"/>
        <v>0</v>
      </c>
      <c r="J34" s="10"/>
      <c r="K34" s="10">
        <f t="shared" si="2"/>
        <v>810.42</v>
      </c>
    </row>
    <row r="35" spans="1:11" ht="51" x14ac:dyDescent="0.25">
      <c r="A35" s="11" t="s">
        <v>40</v>
      </c>
      <c r="B35" s="26" t="s">
        <v>134</v>
      </c>
      <c r="C35" s="23" t="s">
        <v>8</v>
      </c>
      <c r="D35" s="24">
        <v>0.6</v>
      </c>
      <c r="E35" s="8"/>
      <c r="F35" s="12"/>
      <c r="G35" s="25">
        <v>909.66</v>
      </c>
      <c r="H35" s="13">
        <f t="shared" si="0"/>
        <v>545.79</v>
      </c>
      <c r="I35" s="20"/>
      <c r="J35" s="10"/>
      <c r="K35" s="10">
        <f t="shared" si="2"/>
        <v>545.79</v>
      </c>
    </row>
    <row r="36" spans="1:11" x14ac:dyDescent="0.25">
      <c r="A36" s="22" t="s">
        <v>62</v>
      </c>
      <c r="B36" s="4" t="s">
        <v>135</v>
      </c>
      <c r="C36" s="28"/>
      <c r="D36" s="28"/>
      <c r="E36" s="8"/>
      <c r="F36" s="12"/>
      <c r="G36" s="25">
        <v>0</v>
      </c>
      <c r="H36" s="13">
        <f t="shared" si="0"/>
        <v>0</v>
      </c>
      <c r="I36" s="20">
        <f t="shared" si="1"/>
        <v>0</v>
      </c>
      <c r="J36" s="10"/>
      <c r="K36" s="10">
        <f t="shared" si="2"/>
        <v>0</v>
      </c>
    </row>
    <row r="37" spans="1:11" x14ac:dyDescent="0.25">
      <c r="A37" s="11" t="s">
        <v>63</v>
      </c>
      <c r="B37" s="11" t="s">
        <v>56</v>
      </c>
      <c r="C37" s="23" t="s">
        <v>8</v>
      </c>
      <c r="D37" s="24">
        <v>37.729999999999997</v>
      </c>
      <c r="E37" s="8"/>
      <c r="F37" s="12"/>
      <c r="G37" s="25">
        <v>7.08</v>
      </c>
      <c r="H37" s="13">
        <f t="shared" si="0"/>
        <v>267.12</v>
      </c>
      <c r="I37" s="20">
        <f t="shared" si="1"/>
        <v>0</v>
      </c>
      <c r="J37" s="10"/>
      <c r="K37" s="10">
        <f t="shared" si="2"/>
        <v>267.12</v>
      </c>
    </row>
    <row r="38" spans="1:11" x14ac:dyDescent="0.25">
      <c r="A38" s="11" t="s">
        <v>81</v>
      </c>
      <c r="B38" s="11" t="s">
        <v>57</v>
      </c>
      <c r="C38" s="23" t="s">
        <v>8</v>
      </c>
      <c r="D38" s="24">
        <v>37.729999999999997</v>
      </c>
      <c r="E38" s="8"/>
      <c r="F38" s="12"/>
      <c r="G38" s="25">
        <v>13.36</v>
      </c>
      <c r="H38" s="13">
        <f t="shared" si="0"/>
        <v>504.07</v>
      </c>
      <c r="I38" s="20">
        <f t="shared" si="1"/>
        <v>0</v>
      </c>
      <c r="J38" s="10"/>
      <c r="K38" s="10">
        <f t="shared" si="2"/>
        <v>504.07</v>
      </c>
    </row>
    <row r="39" spans="1:11" ht="38.25" x14ac:dyDescent="0.25">
      <c r="A39" s="11" t="s">
        <v>83</v>
      </c>
      <c r="B39" s="11" t="s">
        <v>136</v>
      </c>
      <c r="C39" s="23" t="s">
        <v>8</v>
      </c>
      <c r="D39" s="24">
        <v>1.03</v>
      </c>
      <c r="E39" s="8"/>
      <c r="F39" s="12"/>
      <c r="G39" s="25">
        <v>98.62</v>
      </c>
      <c r="H39" s="13">
        <f t="shared" si="0"/>
        <v>101.57</v>
      </c>
      <c r="I39" s="20">
        <f t="shared" si="1"/>
        <v>0</v>
      </c>
      <c r="J39" s="10"/>
      <c r="K39" s="10">
        <f t="shared" si="2"/>
        <v>101.57</v>
      </c>
    </row>
    <row r="40" spans="1:11" ht="51" x14ac:dyDescent="0.25">
      <c r="A40" s="11" t="s">
        <v>137</v>
      </c>
      <c r="B40" s="26" t="s">
        <v>138</v>
      </c>
      <c r="C40" s="23" t="s">
        <v>8</v>
      </c>
      <c r="D40" s="24">
        <v>37.729999999999997</v>
      </c>
      <c r="E40" s="15">
        <v>36.732757999999997</v>
      </c>
      <c r="F40" s="12"/>
      <c r="G40" s="25">
        <v>13.92</v>
      </c>
      <c r="H40" s="13">
        <f t="shared" si="0"/>
        <v>525.20000000000005</v>
      </c>
      <c r="I40" s="20">
        <f t="shared" si="1"/>
        <v>511.31999135999996</v>
      </c>
      <c r="J40" s="10"/>
      <c r="K40" s="10">
        <f t="shared" si="2"/>
        <v>1036.5199913599999</v>
      </c>
    </row>
    <row r="41" spans="1:11" ht="25.5" x14ac:dyDescent="0.25">
      <c r="A41" s="11" t="s">
        <v>139</v>
      </c>
      <c r="B41" s="11" t="s">
        <v>58</v>
      </c>
      <c r="C41" s="23" t="s">
        <v>8</v>
      </c>
      <c r="D41" s="24">
        <v>25.34</v>
      </c>
      <c r="E41" s="8"/>
      <c r="F41" s="12"/>
      <c r="G41" s="25">
        <v>47.37</v>
      </c>
      <c r="H41" s="13">
        <f t="shared" si="0"/>
        <v>1200.3499999999999</v>
      </c>
      <c r="I41" s="20">
        <f t="shared" si="1"/>
        <v>0</v>
      </c>
      <c r="J41" s="10"/>
      <c r="K41" s="10">
        <f t="shared" si="2"/>
        <v>1200.3499999999999</v>
      </c>
    </row>
    <row r="42" spans="1:11" x14ac:dyDescent="0.25">
      <c r="A42" s="22" t="s">
        <v>64</v>
      </c>
      <c r="B42" s="4" t="s">
        <v>84</v>
      </c>
      <c r="C42" s="28"/>
      <c r="D42" s="28"/>
      <c r="E42" s="8"/>
      <c r="F42" s="12"/>
      <c r="G42" s="25">
        <v>0</v>
      </c>
      <c r="H42" s="13">
        <f t="shared" si="0"/>
        <v>0</v>
      </c>
      <c r="I42" s="20"/>
      <c r="J42" s="10"/>
      <c r="K42" s="10">
        <f t="shared" si="2"/>
        <v>0</v>
      </c>
    </row>
    <row r="43" spans="1:11" ht="38.25" x14ac:dyDescent="0.25">
      <c r="A43" s="11" t="s">
        <v>65</v>
      </c>
      <c r="B43" s="11" t="s">
        <v>140</v>
      </c>
      <c r="C43" s="23" t="s">
        <v>52</v>
      </c>
      <c r="D43" s="24">
        <v>34</v>
      </c>
      <c r="E43" s="8"/>
      <c r="F43" s="12"/>
      <c r="G43" s="25">
        <v>5.39</v>
      </c>
      <c r="H43" s="13">
        <f t="shared" si="0"/>
        <v>183.26</v>
      </c>
      <c r="I43" s="20">
        <f t="shared" si="1"/>
        <v>0</v>
      </c>
      <c r="J43" s="10"/>
      <c r="K43" s="10">
        <f t="shared" si="2"/>
        <v>183.26</v>
      </c>
    </row>
    <row r="44" spans="1:11" ht="63.75" x14ac:dyDescent="0.25">
      <c r="A44" s="11" t="s">
        <v>85</v>
      </c>
      <c r="B44" s="26" t="s">
        <v>141</v>
      </c>
      <c r="C44" s="23" t="s">
        <v>51</v>
      </c>
      <c r="D44" s="24">
        <v>1</v>
      </c>
      <c r="E44" s="8"/>
      <c r="F44" s="12"/>
      <c r="G44" s="25">
        <v>11.65</v>
      </c>
      <c r="H44" s="13">
        <f t="shared" si="0"/>
        <v>11.65</v>
      </c>
      <c r="I44" s="20">
        <f t="shared" si="1"/>
        <v>0</v>
      </c>
      <c r="J44" s="10"/>
      <c r="K44" s="10">
        <f t="shared" si="2"/>
        <v>11.65</v>
      </c>
    </row>
    <row r="45" spans="1:11" ht="25.5" x14ac:dyDescent="0.25">
      <c r="A45" s="11" t="s">
        <v>86</v>
      </c>
      <c r="B45" s="11" t="s">
        <v>103</v>
      </c>
      <c r="C45" s="23" t="s">
        <v>51</v>
      </c>
      <c r="D45" s="24">
        <v>1</v>
      </c>
      <c r="E45" s="8"/>
      <c r="F45" s="12"/>
      <c r="G45" s="25">
        <v>88.89</v>
      </c>
      <c r="H45" s="13">
        <f t="shared" si="0"/>
        <v>88.89</v>
      </c>
      <c r="I45" s="20">
        <f t="shared" si="1"/>
        <v>0</v>
      </c>
      <c r="J45" s="10"/>
      <c r="K45" s="10">
        <f t="shared" si="2"/>
        <v>88.89</v>
      </c>
    </row>
    <row r="46" spans="1:11" x14ac:dyDescent="0.25">
      <c r="A46" s="11" t="s">
        <v>87</v>
      </c>
      <c r="B46" s="11" t="s">
        <v>142</v>
      </c>
      <c r="C46" s="23" t="s">
        <v>51</v>
      </c>
      <c r="D46" s="24">
        <v>4</v>
      </c>
      <c r="E46" s="8"/>
      <c r="F46" s="12"/>
      <c r="G46" s="25">
        <v>15.65</v>
      </c>
      <c r="H46" s="13">
        <f t="shared" si="0"/>
        <v>62.6</v>
      </c>
      <c r="I46" s="20">
        <f t="shared" si="1"/>
        <v>0</v>
      </c>
      <c r="J46" s="10"/>
      <c r="K46" s="10">
        <f t="shared" si="2"/>
        <v>62.6</v>
      </c>
    </row>
    <row r="47" spans="1:11" ht="76.5" x14ac:dyDescent="0.25">
      <c r="A47" s="14" t="s">
        <v>143</v>
      </c>
      <c r="B47" s="26" t="s">
        <v>144</v>
      </c>
      <c r="C47" s="16" t="s">
        <v>51</v>
      </c>
      <c r="D47" s="17">
        <v>4</v>
      </c>
      <c r="E47" s="8"/>
      <c r="F47" s="12"/>
      <c r="G47" s="25">
        <v>119.99</v>
      </c>
      <c r="H47" s="13">
        <f t="shared" si="0"/>
        <v>479.96</v>
      </c>
      <c r="I47" s="20">
        <f t="shared" si="1"/>
        <v>0</v>
      </c>
      <c r="J47" s="10"/>
      <c r="K47" s="10">
        <f t="shared" si="2"/>
        <v>479.96</v>
      </c>
    </row>
    <row r="48" spans="1:11" ht="63.75" x14ac:dyDescent="0.25">
      <c r="A48" s="11" t="s">
        <v>145</v>
      </c>
      <c r="B48" s="26" t="s">
        <v>146</v>
      </c>
      <c r="C48" s="23" t="s">
        <v>51</v>
      </c>
      <c r="D48" s="24">
        <v>2</v>
      </c>
      <c r="E48" s="8"/>
      <c r="F48" s="12"/>
      <c r="G48" s="25">
        <v>35.79</v>
      </c>
      <c r="H48" s="13">
        <f t="shared" si="0"/>
        <v>71.58</v>
      </c>
      <c r="I48" s="20">
        <f t="shared" si="1"/>
        <v>0</v>
      </c>
      <c r="J48" s="10"/>
      <c r="K48" s="10">
        <f t="shared" si="2"/>
        <v>71.58</v>
      </c>
    </row>
    <row r="49" spans="1:11" x14ac:dyDescent="0.25">
      <c r="A49" s="22" t="s">
        <v>68</v>
      </c>
      <c r="B49" s="4" t="s">
        <v>79</v>
      </c>
      <c r="C49" s="28"/>
      <c r="D49" s="28"/>
      <c r="E49" s="9"/>
      <c r="F49" s="12"/>
      <c r="G49" s="25">
        <v>0</v>
      </c>
      <c r="H49" s="13">
        <f t="shared" si="0"/>
        <v>0</v>
      </c>
      <c r="I49" s="10"/>
      <c r="J49" s="10"/>
      <c r="K49" s="10">
        <f t="shared" si="2"/>
        <v>0</v>
      </c>
    </row>
    <row r="50" spans="1:11" ht="25.5" x14ac:dyDescent="0.25">
      <c r="A50" s="11" t="s">
        <v>69</v>
      </c>
      <c r="B50" s="11" t="s">
        <v>147</v>
      </c>
      <c r="C50" s="23" t="s">
        <v>8</v>
      </c>
      <c r="D50" s="24">
        <v>1.5</v>
      </c>
      <c r="E50" s="9"/>
      <c r="F50" s="9"/>
      <c r="G50" s="25">
        <v>727.53</v>
      </c>
      <c r="H50" s="13">
        <f t="shared" si="0"/>
        <v>1091.29</v>
      </c>
      <c r="I50" s="10"/>
      <c r="J50" s="10"/>
      <c r="K50" s="10">
        <f t="shared" si="2"/>
        <v>1091.29</v>
      </c>
    </row>
    <row r="51" spans="1:11" x14ac:dyDescent="0.25">
      <c r="A51" s="11" t="s">
        <v>70</v>
      </c>
      <c r="B51" s="11" t="s">
        <v>148</v>
      </c>
      <c r="C51" s="23" t="s">
        <v>8</v>
      </c>
      <c r="D51" s="24">
        <v>1.5</v>
      </c>
      <c r="E51" s="9"/>
      <c r="F51" s="9"/>
      <c r="G51" s="25">
        <v>1077.81</v>
      </c>
      <c r="H51" s="13">
        <f t="shared" si="0"/>
        <v>1616.71</v>
      </c>
      <c r="I51" s="10"/>
      <c r="J51" s="10"/>
      <c r="K51" s="10">
        <f t="shared" si="2"/>
        <v>1616.71</v>
      </c>
    </row>
    <row r="52" spans="1:11" ht="25.5" x14ac:dyDescent="0.25">
      <c r="A52" s="11" t="s">
        <v>92</v>
      </c>
      <c r="B52" s="11" t="s">
        <v>149</v>
      </c>
      <c r="C52" s="23" t="s">
        <v>8</v>
      </c>
      <c r="D52" s="24">
        <v>3.78</v>
      </c>
      <c r="E52" s="9"/>
      <c r="F52" s="9"/>
      <c r="G52" s="25">
        <v>947.01</v>
      </c>
      <c r="H52" s="13">
        <f t="shared" si="0"/>
        <v>3579.69</v>
      </c>
      <c r="I52" s="10"/>
      <c r="J52" s="10"/>
      <c r="K52" s="10">
        <f t="shared" si="2"/>
        <v>3579.69</v>
      </c>
    </row>
    <row r="53" spans="1:11" x14ac:dyDescent="0.25">
      <c r="A53" s="11" t="s">
        <v>150</v>
      </c>
      <c r="B53" s="11" t="s">
        <v>151</v>
      </c>
      <c r="C53" s="23" t="s">
        <v>8</v>
      </c>
      <c r="D53" s="24">
        <v>5</v>
      </c>
      <c r="E53" s="9"/>
      <c r="F53" s="9"/>
      <c r="G53" s="25">
        <v>913.21</v>
      </c>
      <c r="H53" s="13">
        <f t="shared" si="0"/>
        <v>4566.05</v>
      </c>
      <c r="I53" s="10"/>
      <c r="J53" s="10"/>
      <c r="K53" s="10">
        <f t="shared" si="2"/>
        <v>4566.05</v>
      </c>
    </row>
    <row r="54" spans="1:11" x14ac:dyDescent="0.25">
      <c r="A54" s="11" t="s">
        <v>152</v>
      </c>
      <c r="B54" s="11" t="s">
        <v>153</v>
      </c>
      <c r="C54" s="23" t="s">
        <v>8</v>
      </c>
      <c r="D54" s="24">
        <v>4.13</v>
      </c>
      <c r="E54" s="9"/>
      <c r="F54" s="9"/>
      <c r="G54" s="25">
        <v>541.86</v>
      </c>
      <c r="H54" s="13">
        <f t="shared" si="0"/>
        <v>2237.88</v>
      </c>
      <c r="I54" s="10"/>
      <c r="J54" s="10"/>
      <c r="K54" s="10">
        <f t="shared" si="2"/>
        <v>2237.88</v>
      </c>
    </row>
    <row r="55" spans="1:11" ht="25.5" x14ac:dyDescent="0.25">
      <c r="A55" s="22" t="s">
        <v>71</v>
      </c>
      <c r="B55" s="4" t="s">
        <v>154</v>
      </c>
      <c r="C55" s="28"/>
      <c r="D55" s="28"/>
      <c r="E55" s="9"/>
      <c r="F55" s="9"/>
      <c r="G55" s="25">
        <v>0</v>
      </c>
      <c r="H55" s="13">
        <f t="shared" si="0"/>
        <v>0</v>
      </c>
      <c r="I55" s="10"/>
      <c r="J55" s="10"/>
      <c r="K55" s="10">
        <f t="shared" si="2"/>
        <v>0</v>
      </c>
    </row>
    <row r="56" spans="1:11" ht="38.25" x14ac:dyDescent="0.25">
      <c r="A56" s="11" t="s">
        <v>72</v>
      </c>
      <c r="B56" s="11" t="s">
        <v>90</v>
      </c>
      <c r="C56" s="23" t="s">
        <v>53</v>
      </c>
      <c r="D56" s="24">
        <v>160.37</v>
      </c>
      <c r="E56" s="9"/>
      <c r="F56" s="9"/>
      <c r="G56" s="25">
        <v>25.29</v>
      </c>
      <c r="H56" s="13">
        <f t="shared" si="0"/>
        <v>4055.75</v>
      </c>
      <c r="I56" s="10"/>
      <c r="J56" s="10"/>
      <c r="K56" s="10">
        <f t="shared" si="2"/>
        <v>4055.75</v>
      </c>
    </row>
    <row r="57" spans="1:11" ht="38.25" x14ac:dyDescent="0.25">
      <c r="A57" s="11" t="s">
        <v>93</v>
      </c>
      <c r="B57" s="11" t="s">
        <v>155</v>
      </c>
      <c r="C57" s="23" t="s">
        <v>50</v>
      </c>
      <c r="D57" s="24">
        <v>12.1</v>
      </c>
      <c r="E57" s="9">
        <v>11</v>
      </c>
      <c r="F57" s="9"/>
      <c r="G57" s="25">
        <v>125.49</v>
      </c>
      <c r="H57" s="13">
        <f t="shared" si="0"/>
        <v>1518.42</v>
      </c>
      <c r="I57" s="10">
        <f>E57*G57</f>
        <v>1380.3899999999999</v>
      </c>
      <c r="J57" s="10"/>
      <c r="K57" s="10">
        <f t="shared" si="2"/>
        <v>2898.81</v>
      </c>
    </row>
    <row r="58" spans="1:11" ht="25.5" x14ac:dyDescent="0.25">
      <c r="A58" s="11" t="s">
        <v>94</v>
      </c>
      <c r="B58" s="11" t="s">
        <v>156</v>
      </c>
      <c r="C58" s="23" t="s">
        <v>52</v>
      </c>
      <c r="D58" s="24">
        <v>2.75</v>
      </c>
      <c r="E58" s="9"/>
      <c r="F58" s="9"/>
      <c r="G58" s="25">
        <v>129.03</v>
      </c>
      <c r="H58" s="13">
        <f t="shared" si="0"/>
        <v>354.83</v>
      </c>
      <c r="I58" s="10"/>
      <c r="J58" s="10"/>
      <c r="K58" s="10">
        <f t="shared" si="2"/>
        <v>354.83</v>
      </c>
    </row>
    <row r="59" spans="1:11" ht="25.5" x14ac:dyDescent="0.25">
      <c r="A59" s="11" t="s">
        <v>157</v>
      </c>
      <c r="B59" s="11" t="s">
        <v>158</v>
      </c>
      <c r="C59" s="23" t="s">
        <v>52</v>
      </c>
      <c r="D59" s="24">
        <v>24</v>
      </c>
      <c r="E59" s="9"/>
      <c r="F59" s="9"/>
      <c r="G59" s="25">
        <v>96.85</v>
      </c>
      <c r="H59" s="13">
        <f t="shared" si="0"/>
        <v>2324.4</v>
      </c>
      <c r="I59" s="10"/>
      <c r="J59" s="10"/>
      <c r="K59" s="10">
        <f t="shared" si="2"/>
        <v>2324.4</v>
      </c>
    </row>
    <row r="60" spans="1:11" ht="25.5" x14ac:dyDescent="0.25">
      <c r="A60" s="11" t="s">
        <v>159</v>
      </c>
      <c r="B60" s="11" t="s">
        <v>91</v>
      </c>
      <c r="C60" s="23" t="s">
        <v>52</v>
      </c>
      <c r="D60" s="24">
        <v>2.5</v>
      </c>
      <c r="E60" s="9"/>
      <c r="F60" s="9"/>
      <c r="G60" s="25">
        <v>225.37</v>
      </c>
      <c r="H60" s="13">
        <f t="shared" si="0"/>
        <v>563.41999999999996</v>
      </c>
      <c r="I60" s="10"/>
      <c r="J60" s="10"/>
      <c r="K60" s="10">
        <f t="shared" si="2"/>
        <v>563.41999999999996</v>
      </c>
    </row>
    <row r="61" spans="1:11" x14ac:dyDescent="0.25">
      <c r="A61" s="22" t="s">
        <v>73</v>
      </c>
      <c r="B61" s="4" t="s">
        <v>28</v>
      </c>
      <c r="C61" s="28"/>
      <c r="D61" s="28"/>
      <c r="E61" s="9"/>
      <c r="F61" s="9"/>
      <c r="G61" s="25">
        <v>0</v>
      </c>
      <c r="H61" s="13">
        <f t="shared" si="0"/>
        <v>0</v>
      </c>
      <c r="I61" s="10"/>
      <c r="J61" s="10"/>
      <c r="K61" s="10">
        <f t="shared" si="2"/>
        <v>0</v>
      </c>
    </row>
    <row r="62" spans="1:11" ht="25.5" x14ac:dyDescent="0.25">
      <c r="A62" s="11" t="s">
        <v>74</v>
      </c>
      <c r="B62" s="11" t="s">
        <v>160</v>
      </c>
      <c r="C62" s="23" t="s">
        <v>9</v>
      </c>
      <c r="D62" s="24">
        <v>1.73</v>
      </c>
      <c r="E62" s="9"/>
      <c r="F62" s="9">
        <v>1.73</v>
      </c>
      <c r="G62" s="25">
        <v>228.1</v>
      </c>
      <c r="H62" s="13">
        <f t="shared" si="0"/>
        <v>0</v>
      </c>
      <c r="I62" s="10"/>
      <c r="J62" s="10">
        <f>TRUNC((F62*G62),2)</f>
        <v>394.61</v>
      </c>
      <c r="K62" s="10">
        <f t="shared" si="2"/>
        <v>0</v>
      </c>
    </row>
    <row r="63" spans="1:11" ht="63.75" x14ac:dyDescent="0.25">
      <c r="A63" s="11" t="s">
        <v>95</v>
      </c>
      <c r="B63" s="26" t="s">
        <v>114</v>
      </c>
      <c r="C63" s="23" t="s">
        <v>9</v>
      </c>
      <c r="D63" s="24">
        <v>1.73</v>
      </c>
      <c r="E63" s="9"/>
      <c r="F63" s="9">
        <v>1.73</v>
      </c>
      <c r="G63" s="25">
        <v>118.2</v>
      </c>
      <c r="H63" s="13">
        <f t="shared" si="0"/>
        <v>0</v>
      </c>
      <c r="I63" s="10"/>
      <c r="J63" s="10">
        <f t="shared" ref="J63:J65" si="3">TRUNC((F63*G63),2)</f>
        <v>204.48</v>
      </c>
      <c r="K63" s="10">
        <f t="shared" si="2"/>
        <v>0</v>
      </c>
    </row>
    <row r="64" spans="1:11" ht="25.5" x14ac:dyDescent="0.25">
      <c r="A64" s="11" t="s">
        <v>161</v>
      </c>
      <c r="B64" s="11" t="s">
        <v>162</v>
      </c>
      <c r="C64" s="23" t="s">
        <v>9</v>
      </c>
      <c r="D64" s="24">
        <v>1.21</v>
      </c>
      <c r="E64" s="9"/>
      <c r="F64" s="9">
        <v>1.21</v>
      </c>
      <c r="G64" s="25">
        <v>532.41999999999996</v>
      </c>
      <c r="H64" s="13">
        <f t="shared" si="0"/>
        <v>0</v>
      </c>
      <c r="I64" s="10"/>
      <c r="J64" s="10">
        <f t="shared" si="3"/>
        <v>644.22</v>
      </c>
      <c r="K64" s="10">
        <f t="shared" si="2"/>
        <v>0</v>
      </c>
    </row>
    <row r="65" spans="1:11" ht="51" x14ac:dyDescent="0.25">
      <c r="A65" s="11" t="s">
        <v>163</v>
      </c>
      <c r="B65" s="26" t="s">
        <v>131</v>
      </c>
      <c r="C65" s="23" t="s">
        <v>9</v>
      </c>
      <c r="D65" s="24">
        <v>1.21</v>
      </c>
      <c r="E65" s="9"/>
      <c r="F65" s="9">
        <v>1.21</v>
      </c>
      <c r="G65" s="25">
        <v>87.45</v>
      </c>
      <c r="H65" s="13">
        <f t="shared" si="0"/>
        <v>0</v>
      </c>
      <c r="I65" s="10"/>
      <c r="J65" s="10">
        <f t="shared" si="3"/>
        <v>105.81</v>
      </c>
      <c r="K65" s="10">
        <f t="shared" si="2"/>
        <v>0</v>
      </c>
    </row>
    <row r="66" spans="1:11" x14ac:dyDescent="0.25">
      <c r="A66" s="21">
        <v>2</v>
      </c>
      <c r="B66" s="5" t="s">
        <v>164</v>
      </c>
      <c r="C66" s="5"/>
      <c r="D66" s="28"/>
      <c r="E66" s="9"/>
      <c r="F66" s="9"/>
      <c r="G66" s="25">
        <v>0</v>
      </c>
      <c r="H66" s="13">
        <f t="shared" si="0"/>
        <v>0</v>
      </c>
      <c r="I66" s="10"/>
      <c r="J66" s="10"/>
      <c r="K66" s="10">
        <f t="shared" si="2"/>
        <v>0</v>
      </c>
    </row>
    <row r="67" spans="1:11" x14ac:dyDescent="0.25">
      <c r="A67" s="22" t="s">
        <v>23</v>
      </c>
      <c r="B67" s="4" t="s">
        <v>6</v>
      </c>
      <c r="C67" s="28"/>
      <c r="D67" s="28"/>
      <c r="E67" s="9"/>
      <c r="F67" s="9"/>
      <c r="G67" s="25">
        <v>0</v>
      </c>
      <c r="H67" s="13">
        <f t="shared" si="0"/>
        <v>0</v>
      </c>
      <c r="I67" s="10"/>
      <c r="J67" s="10"/>
      <c r="K67" s="10">
        <f t="shared" si="2"/>
        <v>0</v>
      </c>
    </row>
    <row r="68" spans="1:11" ht="63.75" x14ac:dyDescent="0.25">
      <c r="A68" s="11" t="s">
        <v>24</v>
      </c>
      <c r="B68" s="26" t="s">
        <v>111</v>
      </c>
      <c r="C68" s="23" t="s">
        <v>9</v>
      </c>
      <c r="D68" s="24">
        <v>5.2</v>
      </c>
      <c r="E68" s="9"/>
      <c r="F68" s="9"/>
      <c r="G68" s="25">
        <v>73.819999999999993</v>
      </c>
      <c r="H68" s="13">
        <f t="shared" si="0"/>
        <v>383.86</v>
      </c>
      <c r="I68" s="10"/>
      <c r="J68" s="10"/>
      <c r="K68" s="10">
        <f t="shared" si="2"/>
        <v>383.86</v>
      </c>
    </row>
    <row r="69" spans="1:11" ht="63.75" x14ac:dyDescent="0.25">
      <c r="A69" s="11" t="s">
        <v>25</v>
      </c>
      <c r="B69" s="26" t="s">
        <v>114</v>
      </c>
      <c r="C69" s="23" t="s">
        <v>9</v>
      </c>
      <c r="D69" s="24">
        <v>7.94</v>
      </c>
      <c r="E69" s="9"/>
      <c r="F69" s="9"/>
      <c r="G69" s="25">
        <v>118.2</v>
      </c>
      <c r="H69" s="13">
        <f t="shared" si="0"/>
        <v>938.5</v>
      </c>
      <c r="I69" s="10"/>
      <c r="J69" s="10"/>
      <c r="K69" s="10">
        <f t="shared" si="2"/>
        <v>938.5</v>
      </c>
    </row>
    <row r="70" spans="1:11" ht="25.5" x14ac:dyDescent="0.25">
      <c r="A70" s="11" t="s">
        <v>26</v>
      </c>
      <c r="B70" s="11" t="s">
        <v>165</v>
      </c>
      <c r="C70" s="23" t="s">
        <v>8</v>
      </c>
      <c r="D70" s="24">
        <v>20.54</v>
      </c>
      <c r="E70" s="9"/>
      <c r="F70" s="9"/>
      <c r="G70" s="25">
        <v>12.87</v>
      </c>
      <c r="H70" s="13">
        <f t="shared" si="0"/>
        <v>264.33999999999997</v>
      </c>
      <c r="I70" s="10"/>
      <c r="J70" s="10"/>
      <c r="K70" s="10">
        <f t="shared" si="2"/>
        <v>264.33999999999997</v>
      </c>
    </row>
    <row r="71" spans="1:11" ht="25.5" x14ac:dyDescent="0.25">
      <c r="A71" s="11" t="s">
        <v>27</v>
      </c>
      <c r="B71" s="11" t="s">
        <v>166</v>
      </c>
      <c r="C71" s="23" t="s">
        <v>8</v>
      </c>
      <c r="D71" s="24">
        <v>20.54</v>
      </c>
      <c r="E71" s="9"/>
      <c r="F71" s="9"/>
      <c r="G71" s="25">
        <v>20.68</v>
      </c>
      <c r="H71" s="13">
        <f t="shared" si="0"/>
        <v>424.76</v>
      </c>
      <c r="I71" s="10"/>
      <c r="J71" s="10"/>
      <c r="K71" s="10">
        <f t="shared" si="2"/>
        <v>424.76</v>
      </c>
    </row>
    <row r="72" spans="1:11" ht="25.5" x14ac:dyDescent="0.25">
      <c r="A72" s="11" t="s">
        <v>167</v>
      </c>
      <c r="B72" s="11" t="s">
        <v>160</v>
      </c>
      <c r="C72" s="23" t="s">
        <v>9</v>
      </c>
      <c r="D72" s="24">
        <v>0.69</v>
      </c>
      <c r="E72" s="9"/>
      <c r="F72" s="9"/>
      <c r="G72" s="25">
        <v>228.1</v>
      </c>
      <c r="H72" s="13">
        <f t="shared" si="0"/>
        <v>157.38</v>
      </c>
      <c r="I72" s="10"/>
      <c r="J72" s="10"/>
      <c r="K72" s="10">
        <f t="shared" si="2"/>
        <v>157.38</v>
      </c>
    </row>
    <row r="73" spans="1:11" ht="38.25" x14ac:dyDescent="0.25">
      <c r="A73" s="11" t="s">
        <v>168</v>
      </c>
      <c r="B73" s="11" t="s">
        <v>169</v>
      </c>
      <c r="C73" s="23" t="s">
        <v>52</v>
      </c>
      <c r="D73" s="24">
        <v>5.0999999999999996</v>
      </c>
      <c r="E73" s="9"/>
      <c r="F73" s="9"/>
      <c r="G73" s="25">
        <v>11.02</v>
      </c>
      <c r="H73" s="13">
        <f t="shared" si="0"/>
        <v>56.2</v>
      </c>
      <c r="I73" s="10"/>
      <c r="J73" s="10"/>
      <c r="K73" s="10">
        <f t="shared" si="2"/>
        <v>56.2</v>
      </c>
    </row>
    <row r="74" spans="1:11" ht="25.5" x14ac:dyDescent="0.25">
      <c r="A74" s="11" t="s">
        <v>170</v>
      </c>
      <c r="B74" s="11" t="s">
        <v>112</v>
      </c>
      <c r="C74" s="23" t="s">
        <v>8</v>
      </c>
      <c r="D74" s="24">
        <v>0.64</v>
      </c>
      <c r="E74" s="9"/>
      <c r="F74" s="9"/>
      <c r="G74" s="25">
        <v>32.18</v>
      </c>
      <c r="H74" s="13">
        <f t="shared" si="0"/>
        <v>20.59</v>
      </c>
      <c r="I74" s="10"/>
      <c r="J74" s="10"/>
      <c r="K74" s="10">
        <f t="shared" si="2"/>
        <v>20.59</v>
      </c>
    </row>
    <row r="75" spans="1:11" ht="25.5" x14ac:dyDescent="0.25">
      <c r="A75" s="11" t="s">
        <v>171</v>
      </c>
      <c r="B75" s="11" t="s">
        <v>67</v>
      </c>
      <c r="C75" s="23" t="s">
        <v>8</v>
      </c>
      <c r="D75" s="24">
        <v>20.54</v>
      </c>
      <c r="E75" s="9"/>
      <c r="F75" s="9"/>
      <c r="G75" s="25">
        <v>10.37</v>
      </c>
      <c r="H75" s="13">
        <f t="shared" si="0"/>
        <v>212.99</v>
      </c>
      <c r="I75" s="10"/>
      <c r="J75" s="10"/>
      <c r="K75" s="10">
        <f t="shared" si="2"/>
        <v>212.99</v>
      </c>
    </row>
    <row r="76" spans="1:11" x14ac:dyDescent="0.25">
      <c r="A76" s="22" t="s">
        <v>41</v>
      </c>
      <c r="B76" s="4" t="s">
        <v>78</v>
      </c>
      <c r="C76" s="28"/>
      <c r="D76" s="28"/>
      <c r="E76" s="9"/>
      <c r="F76" s="9"/>
      <c r="G76" s="25">
        <v>0</v>
      </c>
      <c r="H76" s="13">
        <f t="shared" si="0"/>
        <v>0</v>
      </c>
      <c r="I76" s="10"/>
      <c r="J76" s="10"/>
      <c r="K76" s="10">
        <f t="shared" si="2"/>
        <v>0</v>
      </c>
    </row>
    <row r="77" spans="1:11" ht="25.5" x14ac:dyDescent="0.25">
      <c r="A77" s="11" t="s">
        <v>42</v>
      </c>
      <c r="B77" s="11" t="s">
        <v>29</v>
      </c>
      <c r="C77" s="23" t="s">
        <v>52</v>
      </c>
      <c r="D77" s="24">
        <v>12</v>
      </c>
      <c r="E77" s="9"/>
      <c r="F77" s="9"/>
      <c r="G77" s="25">
        <v>66.39</v>
      </c>
      <c r="H77" s="13">
        <f t="shared" ref="H77:H140" si="4">TRUNC(((D77-F77)*G77),2)</f>
        <v>796.68</v>
      </c>
      <c r="I77" s="10"/>
      <c r="J77" s="10"/>
      <c r="K77" s="10">
        <f t="shared" ref="K77:K140" si="5">H77+I77</f>
        <v>796.68</v>
      </c>
    </row>
    <row r="78" spans="1:11" ht="76.5" x14ac:dyDescent="0.25">
      <c r="A78" s="14" t="s">
        <v>43</v>
      </c>
      <c r="B78" s="11" t="s">
        <v>117</v>
      </c>
      <c r="C78" s="16" t="s">
        <v>9</v>
      </c>
      <c r="D78" s="17">
        <v>0.56000000000000005</v>
      </c>
      <c r="E78" s="9"/>
      <c r="F78" s="9"/>
      <c r="G78" s="25">
        <v>132.43</v>
      </c>
      <c r="H78" s="13">
        <f t="shared" si="4"/>
        <v>74.16</v>
      </c>
      <c r="I78" s="10"/>
      <c r="J78" s="10"/>
      <c r="K78" s="10">
        <f t="shared" si="5"/>
        <v>74.16</v>
      </c>
    </row>
    <row r="79" spans="1:11" ht="51" x14ac:dyDescent="0.25">
      <c r="A79" s="11" t="s">
        <v>44</v>
      </c>
      <c r="B79" s="26" t="s">
        <v>118</v>
      </c>
      <c r="C79" s="23" t="s">
        <v>53</v>
      </c>
      <c r="D79" s="24">
        <v>16.25</v>
      </c>
      <c r="E79" s="9"/>
      <c r="F79" s="9"/>
      <c r="G79" s="25">
        <v>14.14</v>
      </c>
      <c r="H79" s="13">
        <f t="shared" si="4"/>
        <v>229.77</v>
      </c>
      <c r="I79" s="10"/>
      <c r="J79" s="10"/>
      <c r="K79" s="10">
        <f t="shared" si="5"/>
        <v>229.77</v>
      </c>
    </row>
    <row r="80" spans="1:11" ht="38.25" x14ac:dyDescent="0.25">
      <c r="A80" s="11" t="s">
        <v>45</v>
      </c>
      <c r="B80" s="11" t="s">
        <v>120</v>
      </c>
      <c r="C80" s="23" t="s">
        <v>53</v>
      </c>
      <c r="D80" s="24">
        <v>7.22</v>
      </c>
      <c r="E80" s="9"/>
      <c r="F80" s="9"/>
      <c r="G80" s="25">
        <v>10.92</v>
      </c>
      <c r="H80" s="13">
        <f t="shared" si="4"/>
        <v>78.84</v>
      </c>
      <c r="I80" s="10"/>
      <c r="J80" s="10"/>
      <c r="K80" s="10">
        <f t="shared" si="5"/>
        <v>78.84</v>
      </c>
    </row>
    <row r="81" spans="1:11" ht="38.25" x14ac:dyDescent="0.25">
      <c r="A81" s="11" t="s">
        <v>46</v>
      </c>
      <c r="B81" s="11" t="s">
        <v>122</v>
      </c>
      <c r="C81" s="23" t="s">
        <v>9</v>
      </c>
      <c r="D81" s="24">
        <v>0.56000000000000005</v>
      </c>
      <c r="E81" s="9"/>
      <c r="F81" s="9"/>
      <c r="G81" s="25">
        <v>406.14</v>
      </c>
      <c r="H81" s="13">
        <f t="shared" si="4"/>
        <v>227.43</v>
      </c>
      <c r="I81" s="10"/>
      <c r="J81" s="10"/>
      <c r="K81" s="10">
        <f t="shared" si="5"/>
        <v>227.43</v>
      </c>
    </row>
    <row r="82" spans="1:11" ht="63.75" x14ac:dyDescent="0.25">
      <c r="A82" s="11" t="s">
        <v>47</v>
      </c>
      <c r="B82" s="26" t="s">
        <v>124</v>
      </c>
      <c r="C82" s="23" t="s">
        <v>8</v>
      </c>
      <c r="D82" s="24">
        <v>1.61</v>
      </c>
      <c r="E82" s="9"/>
      <c r="F82" s="9"/>
      <c r="G82" s="25">
        <v>34.770000000000003</v>
      </c>
      <c r="H82" s="13">
        <f t="shared" si="4"/>
        <v>55.97</v>
      </c>
      <c r="I82" s="10"/>
      <c r="J82" s="10"/>
      <c r="K82" s="10">
        <f t="shared" si="5"/>
        <v>55.97</v>
      </c>
    </row>
    <row r="83" spans="1:11" ht="51" x14ac:dyDescent="0.25">
      <c r="A83" s="11" t="s">
        <v>172</v>
      </c>
      <c r="B83" s="26" t="s">
        <v>173</v>
      </c>
      <c r="C83" s="23" t="s">
        <v>9</v>
      </c>
      <c r="D83" s="24">
        <v>7.02</v>
      </c>
      <c r="E83" s="9"/>
      <c r="F83" s="9"/>
      <c r="G83" s="25">
        <v>13.81</v>
      </c>
      <c r="H83" s="13">
        <f t="shared" si="4"/>
        <v>96.94</v>
      </c>
      <c r="I83" s="10"/>
      <c r="J83" s="10"/>
      <c r="K83" s="10">
        <f t="shared" si="5"/>
        <v>96.94</v>
      </c>
    </row>
    <row r="84" spans="1:11" ht="25.5" x14ac:dyDescent="0.25">
      <c r="A84" s="11" t="s">
        <v>174</v>
      </c>
      <c r="B84" s="11" t="s">
        <v>175</v>
      </c>
      <c r="C84" s="23" t="s">
        <v>9</v>
      </c>
      <c r="D84" s="24">
        <v>7.02</v>
      </c>
      <c r="E84" s="9"/>
      <c r="F84" s="9"/>
      <c r="G84" s="25">
        <v>6.72</v>
      </c>
      <c r="H84" s="13">
        <f t="shared" si="4"/>
        <v>47.17</v>
      </c>
      <c r="I84" s="10"/>
      <c r="J84" s="10"/>
      <c r="K84" s="10">
        <f t="shared" si="5"/>
        <v>47.17</v>
      </c>
    </row>
    <row r="85" spans="1:11" x14ac:dyDescent="0.25">
      <c r="A85" s="22" t="s">
        <v>48</v>
      </c>
      <c r="B85" s="4" t="s">
        <v>125</v>
      </c>
      <c r="C85" s="28"/>
      <c r="D85" s="28"/>
      <c r="E85" s="9"/>
      <c r="F85" s="9"/>
      <c r="G85" s="25">
        <v>0</v>
      </c>
      <c r="H85" s="13">
        <f t="shared" si="4"/>
        <v>0</v>
      </c>
      <c r="I85" s="10"/>
      <c r="J85" s="10"/>
      <c r="K85" s="10">
        <f t="shared" si="5"/>
        <v>0</v>
      </c>
    </row>
    <row r="86" spans="1:11" ht="76.5" x14ac:dyDescent="0.25">
      <c r="A86" s="14" t="s">
        <v>49</v>
      </c>
      <c r="B86" s="26" t="s">
        <v>176</v>
      </c>
      <c r="C86" s="16" t="s">
        <v>53</v>
      </c>
      <c r="D86" s="17">
        <v>25.6</v>
      </c>
      <c r="E86" s="9"/>
      <c r="F86" s="9"/>
      <c r="G86" s="25">
        <v>11.98</v>
      </c>
      <c r="H86" s="13">
        <f t="shared" si="4"/>
        <v>306.68</v>
      </c>
      <c r="I86" s="10"/>
      <c r="J86" s="10"/>
      <c r="K86" s="10">
        <f t="shared" si="5"/>
        <v>306.68</v>
      </c>
    </row>
    <row r="87" spans="1:11" ht="38.25" x14ac:dyDescent="0.25">
      <c r="A87" s="11" t="s">
        <v>177</v>
      </c>
      <c r="B87" s="11" t="s">
        <v>120</v>
      </c>
      <c r="C87" s="23" t="s">
        <v>53</v>
      </c>
      <c r="D87" s="24">
        <v>11.09</v>
      </c>
      <c r="E87" s="9"/>
      <c r="F87" s="9"/>
      <c r="G87" s="25">
        <v>10.92</v>
      </c>
      <c r="H87" s="13">
        <f t="shared" si="4"/>
        <v>121.1</v>
      </c>
      <c r="I87" s="10"/>
      <c r="J87" s="10"/>
      <c r="K87" s="10">
        <f t="shared" si="5"/>
        <v>121.1</v>
      </c>
    </row>
    <row r="88" spans="1:11" ht="25.5" x14ac:dyDescent="0.25">
      <c r="A88" s="11" t="s">
        <v>178</v>
      </c>
      <c r="B88" s="11" t="s">
        <v>128</v>
      </c>
      <c r="C88" s="23" t="s">
        <v>8</v>
      </c>
      <c r="D88" s="24">
        <v>2.8</v>
      </c>
      <c r="E88" s="9"/>
      <c r="F88" s="9"/>
      <c r="G88" s="25">
        <v>190.82</v>
      </c>
      <c r="H88" s="13">
        <f t="shared" si="4"/>
        <v>534.29</v>
      </c>
      <c r="I88" s="10"/>
      <c r="J88" s="10"/>
      <c r="K88" s="10">
        <f t="shared" si="5"/>
        <v>534.29</v>
      </c>
    </row>
    <row r="89" spans="1:11" ht="38.25" x14ac:dyDescent="0.25">
      <c r="A89" s="11" t="s">
        <v>179</v>
      </c>
      <c r="B89" s="11" t="s">
        <v>122</v>
      </c>
      <c r="C89" s="23" t="s">
        <v>9</v>
      </c>
      <c r="D89" s="24">
        <v>0.56000000000000005</v>
      </c>
      <c r="E89" s="9"/>
      <c r="F89" s="9"/>
      <c r="G89" s="25">
        <v>406.14</v>
      </c>
      <c r="H89" s="13">
        <f t="shared" si="4"/>
        <v>227.43</v>
      </c>
      <c r="I89" s="10"/>
      <c r="J89" s="10"/>
      <c r="K89" s="10">
        <f t="shared" si="5"/>
        <v>227.43</v>
      </c>
    </row>
    <row r="90" spans="1:11" ht="51" x14ac:dyDescent="0.25">
      <c r="A90" s="11" t="s">
        <v>180</v>
      </c>
      <c r="B90" s="26" t="s">
        <v>131</v>
      </c>
      <c r="C90" s="23" t="s">
        <v>9</v>
      </c>
      <c r="D90" s="24">
        <v>0.56000000000000005</v>
      </c>
      <c r="E90" s="9"/>
      <c r="F90" s="9"/>
      <c r="G90" s="25">
        <v>87.45</v>
      </c>
      <c r="H90" s="13">
        <f t="shared" si="4"/>
        <v>48.97</v>
      </c>
      <c r="I90" s="10"/>
      <c r="J90" s="10"/>
      <c r="K90" s="10">
        <f t="shared" si="5"/>
        <v>48.97</v>
      </c>
    </row>
    <row r="91" spans="1:11" x14ac:dyDescent="0.25">
      <c r="A91" s="22" t="s">
        <v>181</v>
      </c>
      <c r="B91" s="4" t="s">
        <v>132</v>
      </c>
      <c r="C91" s="28"/>
      <c r="D91" s="28"/>
      <c r="E91" s="9"/>
      <c r="F91" s="9"/>
      <c r="G91" s="25">
        <v>0</v>
      </c>
      <c r="H91" s="13">
        <f t="shared" si="4"/>
        <v>0</v>
      </c>
      <c r="I91" s="10"/>
      <c r="J91" s="10"/>
      <c r="K91" s="10">
        <f t="shared" si="5"/>
        <v>0</v>
      </c>
    </row>
    <row r="92" spans="1:11" ht="25.5" x14ac:dyDescent="0.25">
      <c r="A92" s="11" t="s">
        <v>182</v>
      </c>
      <c r="B92" s="11" t="s">
        <v>88</v>
      </c>
      <c r="C92" s="23" t="s">
        <v>8</v>
      </c>
      <c r="D92" s="24">
        <v>26.2</v>
      </c>
      <c r="E92" s="9"/>
      <c r="F92" s="9"/>
      <c r="G92" s="25">
        <v>82.56</v>
      </c>
      <c r="H92" s="13">
        <f t="shared" si="4"/>
        <v>2163.0700000000002</v>
      </c>
      <c r="I92" s="10"/>
      <c r="J92" s="10"/>
      <c r="K92" s="10">
        <f t="shared" si="5"/>
        <v>2163.0700000000002</v>
      </c>
    </row>
    <row r="93" spans="1:11" ht="76.5" x14ac:dyDescent="0.25">
      <c r="A93" s="14" t="s">
        <v>183</v>
      </c>
      <c r="B93" s="26" t="s">
        <v>133</v>
      </c>
      <c r="C93" s="16" t="s">
        <v>52</v>
      </c>
      <c r="D93" s="17">
        <v>26.2</v>
      </c>
      <c r="E93" s="9"/>
      <c r="F93" s="9"/>
      <c r="G93" s="25">
        <v>59.59</v>
      </c>
      <c r="H93" s="13">
        <f t="shared" si="4"/>
        <v>1561.25</v>
      </c>
      <c r="I93" s="10"/>
      <c r="J93" s="10"/>
      <c r="K93" s="10">
        <f t="shared" si="5"/>
        <v>1561.25</v>
      </c>
    </row>
    <row r="94" spans="1:11" ht="63.75" x14ac:dyDescent="0.25">
      <c r="A94" s="11" t="s">
        <v>184</v>
      </c>
      <c r="B94" s="26" t="s">
        <v>124</v>
      </c>
      <c r="C94" s="23" t="s">
        <v>8</v>
      </c>
      <c r="D94" s="24">
        <v>13.1</v>
      </c>
      <c r="E94" s="9"/>
      <c r="F94" s="9"/>
      <c r="G94" s="25">
        <v>34.770000000000003</v>
      </c>
      <c r="H94" s="13">
        <f t="shared" si="4"/>
        <v>455.48</v>
      </c>
      <c r="I94" s="10"/>
      <c r="J94" s="10"/>
      <c r="K94" s="10">
        <f t="shared" si="5"/>
        <v>455.48</v>
      </c>
    </row>
    <row r="95" spans="1:11" x14ac:dyDescent="0.25">
      <c r="A95" s="22" t="s">
        <v>185</v>
      </c>
      <c r="B95" s="4" t="s">
        <v>89</v>
      </c>
      <c r="C95" s="28"/>
      <c r="D95" s="28"/>
      <c r="E95" s="9"/>
      <c r="F95" s="9"/>
      <c r="G95" s="25">
        <v>0</v>
      </c>
      <c r="H95" s="13">
        <f t="shared" si="4"/>
        <v>0</v>
      </c>
      <c r="I95" s="10"/>
      <c r="J95" s="10"/>
      <c r="K95" s="10">
        <f t="shared" si="5"/>
        <v>0</v>
      </c>
    </row>
    <row r="96" spans="1:11" ht="38.25" x14ac:dyDescent="0.25">
      <c r="A96" s="11" t="s">
        <v>186</v>
      </c>
      <c r="B96" s="11" t="s">
        <v>90</v>
      </c>
      <c r="C96" s="23" t="s">
        <v>53</v>
      </c>
      <c r="D96" s="24">
        <v>135.66</v>
      </c>
      <c r="E96" s="9"/>
      <c r="F96" s="9"/>
      <c r="G96" s="25">
        <v>25.29</v>
      </c>
      <c r="H96" s="13">
        <f t="shared" si="4"/>
        <v>3430.84</v>
      </c>
      <c r="I96" s="10"/>
      <c r="J96" s="10"/>
      <c r="K96" s="10">
        <f t="shared" si="5"/>
        <v>3430.84</v>
      </c>
    </row>
    <row r="97" spans="1:11" ht="38.25" x14ac:dyDescent="0.25">
      <c r="A97" s="11" t="s">
        <v>187</v>
      </c>
      <c r="B97" s="11" t="s">
        <v>155</v>
      </c>
      <c r="C97" s="23" t="s">
        <v>50</v>
      </c>
      <c r="D97" s="24">
        <v>36</v>
      </c>
      <c r="E97" s="9"/>
      <c r="F97" s="9"/>
      <c r="G97" s="25">
        <v>125.49</v>
      </c>
      <c r="H97" s="13">
        <f t="shared" si="4"/>
        <v>4517.6400000000003</v>
      </c>
      <c r="I97" s="10"/>
      <c r="J97" s="10"/>
      <c r="K97" s="10">
        <f t="shared" si="5"/>
        <v>4517.6400000000003</v>
      </c>
    </row>
    <row r="98" spans="1:11" ht="25.5" x14ac:dyDescent="0.25">
      <c r="A98" s="11" t="s">
        <v>188</v>
      </c>
      <c r="B98" s="11" t="s">
        <v>158</v>
      </c>
      <c r="C98" s="23" t="s">
        <v>52</v>
      </c>
      <c r="D98" s="24">
        <v>12</v>
      </c>
      <c r="E98" s="9"/>
      <c r="F98" s="9"/>
      <c r="G98" s="25">
        <v>96.85</v>
      </c>
      <c r="H98" s="13">
        <f t="shared" si="4"/>
        <v>1162.2</v>
      </c>
      <c r="I98" s="10"/>
      <c r="J98" s="10"/>
      <c r="K98" s="10">
        <f t="shared" si="5"/>
        <v>1162.2</v>
      </c>
    </row>
    <row r="99" spans="1:11" x14ac:dyDescent="0.25">
      <c r="A99" s="22" t="s">
        <v>189</v>
      </c>
      <c r="B99" s="4" t="s">
        <v>135</v>
      </c>
      <c r="C99" s="28"/>
      <c r="D99" s="28"/>
      <c r="E99" s="9"/>
      <c r="F99" s="9"/>
      <c r="G99" s="25">
        <v>0</v>
      </c>
      <c r="H99" s="13">
        <f t="shared" si="4"/>
        <v>0</v>
      </c>
      <c r="I99" s="10"/>
      <c r="J99" s="10"/>
      <c r="K99" s="10">
        <f t="shared" si="5"/>
        <v>0</v>
      </c>
    </row>
    <row r="100" spans="1:11" x14ac:dyDescent="0.25">
      <c r="A100" s="11" t="s">
        <v>190</v>
      </c>
      <c r="B100" s="11" t="s">
        <v>56</v>
      </c>
      <c r="C100" s="23" t="s">
        <v>8</v>
      </c>
      <c r="D100" s="24">
        <v>43.96</v>
      </c>
      <c r="E100" s="9"/>
      <c r="F100" s="9"/>
      <c r="G100" s="25">
        <v>7.08</v>
      </c>
      <c r="H100" s="13">
        <f t="shared" si="4"/>
        <v>311.23</v>
      </c>
      <c r="I100" s="10"/>
      <c r="J100" s="10"/>
      <c r="K100" s="10">
        <f t="shared" si="5"/>
        <v>311.23</v>
      </c>
    </row>
    <row r="101" spans="1:11" x14ac:dyDescent="0.25">
      <c r="A101" s="11" t="s">
        <v>191</v>
      </c>
      <c r="B101" s="11" t="s">
        <v>57</v>
      </c>
      <c r="C101" s="23" t="s">
        <v>8</v>
      </c>
      <c r="D101" s="24">
        <v>43.96</v>
      </c>
      <c r="E101" s="9"/>
      <c r="F101" s="9"/>
      <c r="G101" s="25">
        <v>13.36</v>
      </c>
      <c r="H101" s="13">
        <f t="shared" si="4"/>
        <v>587.29999999999995</v>
      </c>
      <c r="I101" s="10"/>
      <c r="J101" s="10"/>
      <c r="K101" s="10">
        <f t="shared" si="5"/>
        <v>587.29999999999995</v>
      </c>
    </row>
    <row r="102" spans="1:11" ht="51" x14ac:dyDescent="0.25">
      <c r="A102" s="11" t="s">
        <v>192</v>
      </c>
      <c r="B102" s="26" t="s">
        <v>193</v>
      </c>
      <c r="C102" s="23" t="s">
        <v>8</v>
      </c>
      <c r="D102" s="24">
        <v>43.96</v>
      </c>
      <c r="E102" s="9"/>
      <c r="F102" s="9"/>
      <c r="G102" s="25">
        <v>4.75</v>
      </c>
      <c r="H102" s="13">
        <f t="shared" si="4"/>
        <v>208.81</v>
      </c>
      <c r="I102" s="10"/>
      <c r="J102" s="10"/>
      <c r="K102" s="10">
        <f t="shared" si="5"/>
        <v>208.81</v>
      </c>
    </row>
    <row r="103" spans="1:11" ht="51" x14ac:dyDescent="0.25">
      <c r="A103" s="11" t="s">
        <v>194</v>
      </c>
      <c r="B103" s="26" t="s">
        <v>138</v>
      </c>
      <c r="C103" s="23" t="s">
        <v>8</v>
      </c>
      <c r="D103" s="24">
        <v>97</v>
      </c>
      <c r="E103" s="9"/>
      <c r="F103" s="9"/>
      <c r="G103" s="25">
        <v>13.92</v>
      </c>
      <c r="H103" s="13">
        <f t="shared" si="4"/>
        <v>1350.24</v>
      </c>
      <c r="I103" s="10"/>
      <c r="J103" s="10"/>
      <c r="K103" s="10">
        <f t="shared" si="5"/>
        <v>1350.24</v>
      </c>
    </row>
    <row r="104" spans="1:11" x14ac:dyDescent="0.25">
      <c r="A104" s="22" t="s">
        <v>195</v>
      </c>
      <c r="B104" s="4" t="s">
        <v>80</v>
      </c>
      <c r="C104" s="28"/>
      <c r="D104" s="28"/>
      <c r="E104" s="9"/>
      <c r="F104" s="9"/>
      <c r="G104" s="25">
        <v>0</v>
      </c>
      <c r="H104" s="13">
        <f t="shared" si="4"/>
        <v>0</v>
      </c>
      <c r="I104" s="10"/>
      <c r="J104" s="10"/>
      <c r="K104" s="10">
        <f t="shared" si="5"/>
        <v>0</v>
      </c>
    </row>
    <row r="105" spans="1:11" ht="38.25" x14ac:dyDescent="0.25">
      <c r="A105" s="11" t="s">
        <v>196</v>
      </c>
      <c r="B105" s="11" t="s">
        <v>136</v>
      </c>
      <c r="C105" s="23" t="s">
        <v>8</v>
      </c>
      <c r="D105" s="24">
        <v>20.54</v>
      </c>
      <c r="E105" s="9"/>
      <c r="F105" s="9">
        <v>20.54</v>
      </c>
      <c r="G105" s="25">
        <v>98.62</v>
      </c>
      <c r="H105" s="13">
        <f t="shared" si="4"/>
        <v>0</v>
      </c>
      <c r="I105" s="10"/>
      <c r="J105" s="10">
        <f>TRUNC((F105*G105),2)</f>
        <v>2025.65</v>
      </c>
      <c r="K105" s="10">
        <f t="shared" si="5"/>
        <v>0</v>
      </c>
    </row>
    <row r="106" spans="1:11" ht="51" x14ac:dyDescent="0.25">
      <c r="A106" s="11" t="s">
        <v>197</v>
      </c>
      <c r="B106" s="26" t="s">
        <v>198</v>
      </c>
      <c r="C106" s="23" t="s">
        <v>8</v>
      </c>
      <c r="D106" s="24">
        <v>20.54</v>
      </c>
      <c r="E106" s="9"/>
      <c r="F106" s="9">
        <v>20.54</v>
      </c>
      <c r="G106" s="25">
        <v>16.71</v>
      </c>
      <c r="H106" s="13">
        <f t="shared" si="4"/>
        <v>0</v>
      </c>
      <c r="I106" s="10"/>
      <c r="J106" s="10">
        <f>TRUNC((F106*G106),2)</f>
        <v>343.22</v>
      </c>
      <c r="K106" s="10">
        <f t="shared" si="5"/>
        <v>0</v>
      </c>
    </row>
    <row r="107" spans="1:11" x14ac:dyDescent="0.25">
      <c r="A107" s="22" t="s">
        <v>199</v>
      </c>
      <c r="B107" s="4" t="s">
        <v>82</v>
      </c>
      <c r="C107" s="28"/>
      <c r="D107" s="28"/>
      <c r="E107" s="9"/>
      <c r="F107" s="9"/>
      <c r="G107" s="25">
        <v>0</v>
      </c>
      <c r="H107" s="13">
        <f t="shared" si="4"/>
        <v>0</v>
      </c>
      <c r="I107" s="10"/>
      <c r="J107" s="10"/>
      <c r="K107" s="10">
        <f t="shared" si="5"/>
        <v>0</v>
      </c>
    </row>
    <row r="108" spans="1:11" ht="51" x14ac:dyDescent="0.25">
      <c r="A108" s="11" t="s">
        <v>200</v>
      </c>
      <c r="B108" s="26" t="s">
        <v>201</v>
      </c>
      <c r="C108" s="23" t="s">
        <v>9</v>
      </c>
      <c r="D108" s="24">
        <v>1.44</v>
      </c>
      <c r="E108" s="9"/>
      <c r="F108" s="9"/>
      <c r="G108" s="25">
        <v>2351</v>
      </c>
      <c r="H108" s="13">
        <f t="shared" si="4"/>
        <v>3385.44</v>
      </c>
      <c r="I108" s="10"/>
      <c r="J108" s="10"/>
      <c r="K108" s="10">
        <f t="shared" si="5"/>
        <v>3385.44</v>
      </c>
    </row>
    <row r="109" spans="1:11" ht="38.25" x14ac:dyDescent="0.25">
      <c r="A109" s="11" t="s">
        <v>202</v>
      </c>
      <c r="B109" s="11" t="s">
        <v>122</v>
      </c>
      <c r="C109" s="23" t="s">
        <v>9</v>
      </c>
      <c r="D109" s="24">
        <v>0.42</v>
      </c>
      <c r="E109" s="9"/>
      <c r="F109" s="9"/>
      <c r="G109" s="25">
        <v>406.14</v>
      </c>
      <c r="H109" s="13">
        <f t="shared" si="4"/>
        <v>170.57</v>
      </c>
      <c r="I109" s="10"/>
      <c r="J109" s="10"/>
      <c r="K109" s="10">
        <f t="shared" si="5"/>
        <v>170.57</v>
      </c>
    </row>
    <row r="110" spans="1:11" ht="51" x14ac:dyDescent="0.25">
      <c r="A110" s="11" t="s">
        <v>203</v>
      </c>
      <c r="B110" s="26" t="s">
        <v>131</v>
      </c>
      <c r="C110" s="23" t="s">
        <v>9</v>
      </c>
      <c r="D110" s="24">
        <v>1.44</v>
      </c>
      <c r="E110" s="9"/>
      <c r="F110" s="9"/>
      <c r="G110" s="25">
        <v>87.45</v>
      </c>
      <c r="H110" s="13">
        <f t="shared" si="4"/>
        <v>125.92</v>
      </c>
      <c r="I110" s="10"/>
      <c r="J110" s="10"/>
      <c r="K110" s="10">
        <f t="shared" si="5"/>
        <v>125.92</v>
      </c>
    </row>
    <row r="111" spans="1:11" ht="89.25" x14ac:dyDescent="0.25">
      <c r="A111" s="14" t="s">
        <v>204</v>
      </c>
      <c r="B111" s="26" t="s">
        <v>205</v>
      </c>
      <c r="C111" s="16" t="s">
        <v>8</v>
      </c>
      <c r="D111" s="17">
        <v>20.54</v>
      </c>
      <c r="E111" s="9"/>
      <c r="F111" s="9"/>
      <c r="G111" s="25">
        <v>139.33000000000001</v>
      </c>
      <c r="H111" s="13">
        <f t="shared" si="4"/>
        <v>2861.83</v>
      </c>
      <c r="I111" s="10"/>
      <c r="J111" s="10"/>
      <c r="K111" s="10">
        <f t="shared" si="5"/>
        <v>2861.83</v>
      </c>
    </row>
    <row r="112" spans="1:11" ht="89.25" x14ac:dyDescent="0.25">
      <c r="A112" s="14" t="s">
        <v>206</v>
      </c>
      <c r="B112" s="26" t="s">
        <v>207</v>
      </c>
      <c r="C112" s="16" t="s">
        <v>52</v>
      </c>
      <c r="D112" s="17">
        <v>18.2</v>
      </c>
      <c r="E112" s="9"/>
      <c r="F112" s="9"/>
      <c r="G112" s="25">
        <v>29.01</v>
      </c>
      <c r="H112" s="13">
        <f t="shared" si="4"/>
        <v>527.98</v>
      </c>
      <c r="I112" s="10"/>
      <c r="J112" s="10"/>
      <c r="K112" s="10">
        <f t="shared" si="5"/>
        <v>527.98</v>
      </c>
    </row>
    <row r="113" spans="1:11" x14ac:dyDescent="0.25">
      <c r="A113" s="22" t="s">
        <v>208</v>
      </c>
      <c r="B113" s="4" t="s">
        <v>84</v>
      </c>
      <c r="C113" s="28"/>
      <c r="D113" s="28"/>
      <c r="E113" s="9"/>
      <c r="F113" s="9"/>
      <c r="G113" s="25">
        <v>0</v>
      </c>
      <c r="H113" s="13">
        <f t="shared" si="4"/>
        <v>0</v>
      </c>
      <c r="I113" s="10"/>
      <c r="J113" s="10"/>
      <c r="K113" s="10">
        <f t="shared" si="5"/>
        <v>0</v>
      </c>
    </row>
    <row r="114" spans="1:11" ht="51" x14ac:dyDescent="0.25">
      <c r="A114" s="11" t="s">
        <v>209</v>
      </c>
      <c r="B114" s="26" t="s">
        <v>210</v>
      </c>
      <c r="C114" s="23" t="s">
        <v>51</v>
      </c>
      <c r="D114" s="24">
        <v>1</v>
      </c>
      <c r="E114" s="9"/>
      <c r="F114" s="9"/>
      <c r="G114" s="25">
        <v>58.88</v>
      </c>
      <c r="H114" s="13">
        <f t="shared" si="4"/>
        <v>58.88</v>
      </c>
      <c r="I114" s="10"/>
      <c r="J114" s="10"/>
      <c r="K114" s="10">
        <f t="shared" si="5"/>
        <v>58.88</v>
      </c>
    </row>
    <row r="115" spans="1:11" ht="38.25" x14ac:dyDescent="0.25">
      <c r="A115" s="11" t="s">
        <v>211</v>
      </c>
      <c r="B115" s="11" t="s">
        <v>212</v>
      </c>
      <c r="C115" s="23" t="s">
        <v>52</v>
      </c>
      <c r="D115" s="24">
        <v>23.2</v>
      </c>
      <c r="E115" s="9"/>
      <c r="F115" s="9"/>
      <c r="G115" s="25">
        <v>17.64</v>
      </c>
      <c r="H115" s="13">
        <f t="shared" si="4"/>
        <v>409.24</v>
      </c>
      <c r="I115" s="10"/>
      <c r="J115" s="10"/>
      <c r="K115" s="10">
        <f t="shared" si="5"/>
        <v>409.24</v>
      </c>
    </row>
    <row r="116" spans="1:11" x14ac:dyDescent="0.25">
      <c r="A116" s="11" t="s">
        <v>213</v>
      </c>
      <c r="B116" s="11" t="s">
        <v>142</v>
      </c>
      <c r="C116" s="23" t="s">
        <v>51</v>
      </c>
      <c r="D116" s="24">
        <v>8</v>
      </c>
      <c r="E116" s="9"/>
      <c r="F116" s="9"/>
      <c r="G116" s="25">
        <v>15.65</v>
      </c>
      <c r="H116" s="13">
        <f t="shared" si="4"/>
        <v>125.2</v>
      </c>
      <c r="I116" s="10"/>
      <c r="J116" s="10"/>
      <c r="K116" s="10">
        <f t="shared" si="5"/>
        <v>125.2</v>
      </c>
    </row>
    <row r="117" spans="1:11" ht="38.25" x14ac:dyDescent="0.25">
      <c r="A117" s="11" t="s">
        <v>214</v>
      </c>
      <c r="B117" s="11" t="s">
        <v>215</v>
      </c>
      <c r="C117" s="23" t="s">
        <v>52</v>
      </c>
      <c r="D117" s="24">
        <v>100.5</v>
      </c>
      <c r="E117" s="9"/>
      <c r="F117" s="9"/>
      <c r="G117" s="25">
        <v>5.78</v>
      </c>
      <c r="H117" s="13">
        <f t="shared" si="4"/>
        <v>580.89</v>
      </c>
      <c r="I117" s="10"/>
      <c r="J117" s="10"/>
      <c r="K117" s="10">
        <f t="shared" si="5"/>
        <v>580.89</v>
      </c>
    </row>
    <row r="118" spans="1:11" ht="38.25" x14ac:dyDescent="0.25">
      <c r="A118" s="11" t="s">
        <v>216</v>
      </c>
      <c r="B118" s="11" t="s">
        <v>140</v>
      </c>
      <c r="C118" s="23" t="s">
        <v>52</v>
      </c>
      <c r="D118" s="24">
        <v>56.4</v>
      </c>
      <c r="E118" s="9"/>
      <c r="F118" s="9"/>
      <c r="G118" s="25">
        <v>5.39</v>
      </c>
      <c r="H118" s="13">
        <f t="shared" si="4"/>
        <v>303.99</v>
      </c>
      <c r="I118" s="10"/>
      <c r="J118" s="10"/>
      <c r="K118" s="10">
        <f t="shared" si="5"/>
        <v>303.99</v>
      </c>
    </row>
    <row r="119" spans="1:11" ht="25.5" x14ac:dyDescent="0.25">
      <c r="A119" s="11" t="s">
        <v>217</v>
      </c>
      <c r="B119" s="11" t="s">
        <v>218</v>
      </c>
      <c r="C119" s="23" t="s">
        <v>54</v>
      </c>
      <c r="D119" s="24">
        <v>2</v>
      </c>
      <c r="E119" s="9"/>
      <c r="F119" s="9"/>
      <c r="G119" s="25">
        <v>35.93</v>
      </c>
      <c r="H119" s="13">
        <f t="shared" si="4"/>
        <v>71.86</v>
      </c>
      <c r="I119" s="10"/>
      <c r="J119" s="10"/>
      <c r="K119" s="10">
        <f t="shared" si="5"/>
        <v>71.86</v>
      </c>
    </row>
    <row r="120" spans="1:11" ht="25.5" x14ac:dyDescent="0.25">
      <c r="A120" s="11" t="s">
        <v>219</v>
      </c>
      <c r="B120" s="11" t="s">
        <v>220</v>
      </c>
      <c r="C120" s="23" t="s">
        <v>54</v>
      </c>
      <c r="D120" s="24">
        <v>6</v>
      </c>
      <c r="E120" s="9"/>
      <c r="F120" s="9"/>
      <c r="G120" s="25">
        <v>26.63</v>
      </c>
      <c r="H120" s="13">
        <f t="shared" si="4"/>
        <v>159.78</v>
      </c>
      <c r="I120" s="10"/>
      <c r="J120" s="10"/>
      <c r="K120" s="10">
        <f t="shared" si="5"/>
        <v>159.78</v>
      </c>
    </row>
    <row r="121" spans="1:11" ht="25.5" x14ac:dyDescent="0.25">
      <c r="A121" s="11" t="s">
        <v>221</v>
      </c>
      <c r="B121" s="11" t="s">
        <v>97</v>
      </c>
      <c r="C121" s="23" t="s">
        <v>52</v>
      </c>
      <c r="D121" s="24">
        <v>66</v>
      </c>
      <c r="E121" s="9"/>
      <c r="F121" s="9"/>
      <c r="G121" s="25">
        <v>10.02</v>
      </c>
      <c r="H121" s="13">
        <f t="shared" si="4"/>
        <v>661.32</v>
      </c>
      <c r="I121" s="10"/>
      <c r="J121" s="10"/>
      <c r="K121" s="10">
        <f t="shared" si="5"/>
        <v>661.32</v>
      </c>
    </row>
    <row r="122" spans="1:11" ht="38.25" x14ac:dyDescent="0.25">
      <c r="A122" s="11" t="s">
        <v>222</v>
      </c>
      <c r="B122" s="11" t="s">
        <v>96</v>
      </c>
      <c r="C122" s="23" t="s">
        <v>51</v>
      </c>
      <c r="D122" s="24">
        <v>2</v>
      </c>
      <c r="E122" s="9"/>
      <c r="F122" s="9"/>
      <c r="G122" s="25">
        <v>47.9</v>
      </c>
      <c r="H122" s="13">
        <f t="shared" si="4"/>
        <v>95.8</v>
      </c>
      <c r="I122" s="10"/>
      <c r="J122" s="10"/>
      <c r="K122" s="10">
        <f t="shared" si="5"/>
        <v>95.8</v>
      </c>
    </row>
    <row r="123" spans="1:11" ht="63.75" x14ac:dyDescent="0.25">
      <c r="A123" s="11" t="s">
        <v>223</v>
      </c>
      <c r="B123" s="26" t="s">
        <v>224</v>
      </c>
      <c r="C123" s="23" t="s">
        <v>51</v>
      </c>
      <c r="D123" s="24">
        <v>4</v>
      </c>
      <c r="E123" s="9"/>
      <c r="F123" s="9"/>
      <c r="G123" s="25">
        <v>163.12</v>
      </c>
      <c r="H123" s="13">
        <f t="shared" si="4"/>
        <v>652.48</v>
      </c>
      <c r="I123" s="10"/>
      <c r="J123" s="10"/>
      <c r="K123" s="10">
        <f t="shared" si="5"/>
        <v>652.48</v>
      </c>
    </row>
    <row r="124" spans="1:11" ht="38.25" x14ac:dyDescent="0.25">
      <c r="A124" s="11" t="s">
        <v>225</v>
      </c>
      <c r="B124" s="11" t="s">
        <v>226</v>
      </c>
      <c r="C124" s="23" t="s">
        <v>51</v>
      </c>
      <c r="D124" s="24">
        <v>8</v>
      </c>
      <c r="E124" s="9"/>
      <c r="F124" s="9"/>
      <c r="G124" s="25">
        <v>25.58</v>
      </c>
      <c r="H124" s="13">
        <f t="shared" si="4"/>
        <v>204.64</v>
      </c>
      <c r="I124" s="10"/>
      <c r="J124" s="10"/>
      <c r="K124" s="10">
        <f t="shared" si="5"/>
        <v>204.64</v>
      </c>
    </row>
    <row r="125" spans="1:11" x14ac:dyDescent="0.25">
      <c r="A125" s="22" t="s">
        <v>227</v>
      </c>
      <c r="B125" s="4" t="s">
        <v>98</v>
      </c>
      <c r="C125" s="28"/>
      <c r="D125" s="28"/>
      <c r="E125" s="9"/>
      <c r="F125" s="9"/>
      <c r="G125" s="25">
        <v>0</v>
      </c>
      <c r="H125" s="13">
        <f t="shared" si="4"/>
        <v>0</v>
      </c>
      <c r="I125" s="10"/>
      <c r="J125" s="10"/>
      <c r="K125" s="10">
        <f t="shared" si="5"/>
        <v>0</v>
      </c>
    </row>
    <row r="126" spans="1:11" ht="38.25" x14ac:dyDescent="0.25">
      <c r="A126" s="11" t="s">
        <v>228</v>
      </c>
      <c r="B126" s="11" t="s">
        <v>229</v>
      </c>
      <c r="C126" s="23" t="s">
        <v>52</v>
      </c>
      <c r="D126" s="24">
        <v>9</v>
      </c>
      <c r="E126" s="9"/>
      <c r="F126" s="9"/>
      <c r="G126" s="25">
        <v>31.16</v>
      </c>
      <c r="H126" s="13">
        <f t="shared" si="4"/>
        <v>280.44</v>
      </c>
      <c r="I126" s="10"/>
      <c r="J126" s="10"/>
      <c r="K126" s="10">
        <f t="shared" si="5"/>
        <v>280.44</v>
      </c>
    </row>
    <row r="127" spans="1:11" ht="51" x14ac:dyDescent="0.25">
      <c r="A127" s="11" t="s">
        <v>230</v>
      </c>
      <c r="B127" s="26" t="s">
        <v>231</v>
      </c>
      <c r="C127" s="23" t="s">
        <v>51</v>
      </c>
      <c r="D127" s="24">
        <v>2</v>
      </c>
      <c r="E127" s="9"/>
      <c r="F127" s="9"/>
      <c r="G127" s="25">
        <v>41.85</v>
      </c>
      <c r="H127" s="13">
        <f t="shared" si="4"/>
        <v>83.7</v>
      </c>
      <c r="I127" s="10"/>
      <c r="J127" s="10"/>
      <c r="K127" s="10">
        <f t="shared" si="5"/>
        <v>83.7</v>
      </c>
    </row>
    <row r="128" spans="1:11" ht="51" x14ac:dyDescent="0.25">
      <c r="A128" s="11" t="s">
        <v>232</v>
      </c>
      <c r="B128" s="26" t="s">
        <v>233</v>
      </c>
      <c r="C128" s="23" t="s">
        <v>52</v>
      </c>
      <c r="D128" s="24">
        <v>3</v>
      </c>
      <c r="E128" s="9"/>
      <c r="F128" s="9"/>
      <c r="G128" s="25">
        <v>6.49</v>
      </c>
      <c r="H128" s="13">
        <f t="shared" si="4"/>
        <v>19.47</v>
      </c>
      <c r="I128" s="10"/>
      <c r="J128" s="10"/>
      <c r="K128" s="10">
        <f t="shared" si="5"/>
        <v>19.47</v>
      </c>
    </row>
    <row r="129" spans="1:11" x14ac:dyDescent="0.25">
      <c r="A129" s="22" t="s">
        <v>234</v>
      </c>
      <c r="B129" s="4" t="s">
        <v>79</v>
      </c>
      <c r="C129" s="28"/>
      <c r="D129" s="28"/>
      <c r="E129" s="9"/>
      <c r="F129" s="9"/>
      <c r="G129" s="25">
        <v>0</v>
      </c>
      <c r="H129" s="13">
        <f t="shared" si="4"/>
        <v>0</v>
      </c>
      <c r="I129" s="10"/>
      <c r="J129" s="10"/>
      <c r="K129" s="10">
        <f t="shared" si="5"/>
        <v>0</v>
      </c>
    </row>
    <row r="130" spans="1:11" ht="25.5" x14ac:dyDescent="0.25">
      <c r="A130" s="11" t="s">
        <v>235</v>
      </c>
      <c r="B130" s="11" t="s">
        <v>147</v>
      </c>
      <c r="C130" s="23" t="s">
        <v>8</v>
      </c>
      <c r="D130" s="24">
        <v>3</v>
      </c>
      <c r="E130" s="9"/>
      <c r="F130" s="9"/>
      <c r="G130" s="25">
        <v>727.53</v>
      </c>
      <c r="H130" s="13">
        <f t="shared" si="4"/>
        <v>2182.59</v>
      </c>
      <c r="I130" s="10"/>
      <c r="J130" s="10"/>
      <c r="K130" s="10">
        <f t="shared" si="5"/>
        <v>2182.59</v>
      </c>
    </row>
    <row r="131" spans="1:11" ht="25.5" x14ac:dyDescent="0.25">
      <c r="A131" s="11" t="s">
        <v>236</v>
      </c>
      <c r="B131" s="11" t="s">
        <v>149</v>
      </c>
      <c r="C131" s="23" t="s">
        <v>8</v>
      </c>
      <c r="D131" s="24">
        <v>1.89</v>
      </c>
      <c r="E131" s="9"/>
      <c r="F131" s="9"/>
      <c r="G131" s="25">
        <v>947.01</v>
      </c>
      <c r="H131" s="13">
        <f t="shared" si="4"/>
        <v>1789.84</v>
      </c>
      <c r="I131" s="10"/>
      <c r="J131" s="10"/>
      <c r="K131" s="10">
        <f t="shared" si="5"/>
        <v>1789.84</v>
      </c>
    </row>
    <row r="132" spans="1:11" ht="51" x14ac:dyDescent="0.25">
      <c r="A132" s="11" t="s">
        <v>237</v>
      </c>
      <c r="B132" s="26" t="s">
        <v>238</v>
      </c>
      <c r="C132" s="23" t="s">
        <v>8</v>
      </c>
      <c r="D132" s="24">
        <v>3</v>
      </c>
      <c r="E132" s="9"/>
      <c r="F132" s="9"/>
      <c r="G132" s="25">
        <v>700.27</v>
      </c>
      <c r="H132" s="13">
        <f t="shared" si="4"/>
        <v>2100.81</v>
      </c>
      <c r="I132" s="10"/>
      <c r="J132" s="10"/>
      <c r="K132" s="10">
        <f t="shared" si="5"/>
        <v>2100.81</v>
      </c>
    </row>
    <row r="133" spans="1:11" x14ac:dyDescent="0.25">
      <c r="A133" s="21">
        <v>3</v>
      </c>
      <c r="B133" s="5" t="s">
        <v>239</v>
      </c>
      <c r="C133" s="5"/>
      <c r="D133" s="28"/>
      <c r="E133" s="9"/>
      <c r="F133" s="9"/>
      <c r="G133" s="25">
        <v>0</v>
      </c>
      <c r="H133" s="13">
        <f t="shared" si="4"/>
        <v>0</v>
      </c>
      <c r="I133" s="10"/>
      <c r="J133" s="10"/>
      <c r="K133" s="10">
        <f t="shared" si="5"/>
        <v>0</v>
      </c>
    </row>
    <row r="134" spans="1:11" x14ac:dyDescent="0.25">
      <c r="A134" s="22" t="s">
        <v>99</v>
      </c>
      <c r="B134" s="4" t="s">
        <v>78</v>
      </c>
      <c r="C134" s="28"/>
      <c r="D134" s="28"/>
      <c r="E134" s="9"/>
      <c r="F134" s="9"/>
      <c r="G134" s="25">
        <v>0</v>
      </c>
      <c r="H134" s="13">
        <f t="shared" si="4"/>
        <v>0</v>
      </c>
      <c r="I134" s="10"/>
      <c r="J134" s="10"/>
      <c r="K134" s="10">
        <f t="shared" si="5"/>
        <v>0</v>
      </c>
    </row>
    <row r="135" spans="1:11" ht="25.5" x14ac:dyDescent="0.25">
      <c r="A135" s="11" t="s">
        <v>240</v>
      </c>
      <c r="B135" s="11" t="s">
        <v>29</v>
      </c>
      <c r="C135" s="23" t="s">
        <v>52</v>
      </c>
      <c r="D135" s="24">
        <v>14</v>
      </c>
      <c r="E135" s="9"/>
      <c r="F135" s="9"/>
      <c r="G135" s="25">
        <v>66.39</v>
      </c>
      <c r="H135" s="13">
        <f t="shared" si="4"/>
        <v>929.46</v>
      </c>
      <c r="I135" s="10"/>
      <c r="J135" s="10"/>
      <c r="K135" s="10">
        <f t="shared" si="5"/>
        <v>929.46</v>
      </c>
    </row>
    <row r="136" spans="1:11" ht="51" x14ac:dyDescent="0.25">
      <c r="A136" s="11" t="s">
        <v>241</v>
      </c>
      <c r="B136" s="26" t="s">
        <v>173</v>
      </c>
      <c r="C136" s="23" t="s">
        <v>9</v>
      </c>
      <c r="D136" s="24">
        <v>6.38</v>
      </c>
      <c r="E136" s="9"/>
      <c r="F136" s="9"/>
      <c r="G136" s="25">
        <v>13.81</v>
      </c>
      <c r="H136" s="13">
        <f t="shared" si="4"/>
        <v>88.1</v>
      </c>
      <c r="I136" s="10"/>
      <c r="J136" s="10"/>
      <c r="K136" s="10">
        <f t="shared" si="5"/>
        <v>88.1</v>
      </c>
    </row>
    <row r="137" spans="1:11" ht="25.5" x14ac:dyDescent="0.25">
      <c r="A137" s="11" t="s">
        <v>242</v>
      </c>
      <c r="B137" s="11" t="s">
        <v>175</v>
      </c>
      <c r="C137" s="23" t="s">
        <v>9</v>
      </c>
      <c r="D137" s="24">
        <v>6.38</v>
      </c>
      <c r="E137" s="9"/>
      <c r="F137" s="9"/>
      <c r="G137" s="25">
        <v>6.72</v>
      </c>
      <c r="H137" s="13">
        <f t="shared" si="4"/>
        <v>42.87</v>
      </c>
      <c r="I137" s="10"/>
      <c r="J137" s="10"/>
      <c r="K137" s="10">
        <f t="shared" si="5"/>
        <v>42.87</v>
      </c>
    </row>
    <row r="138" spans="1:11" ht="25.5" x14ac:dyDescent="0.25">
      <c r="A138" s="11" t="s">
        <v>243</v>
      </c>
      <c r="B138" s="11" t="s">
        <v>244</v>
      </c>
      <c r="C138" s="23" t="s">
        <v>9</v>
      </c>
      <c r="D138" s="24">
        <v>1.26</v>
      </c>
      <c r="E138" s="9"/>
      <c r="F138" s="9"/>
      <c r="G138" s="25">
        <v>542.57000000000005</v>
      </c>
      <c r="H138" s="13">
        <f t="shared" si="4"/>
        <v>683.63</v>
      </c>
      <c r="I138" s="10"/>
      <c r="J138" s="10"/>
      <c r="K138" s="10">
        <f t="shared" si="5"/>
        <v>683.63</v>
      </c>
    </row>
    <row r="139" spans="1:11" x14ac:dyDescent="0.25">
      <c r="A139" s="22" t="s">
        <v>100</v>
      </c>
      <c r="B139" s="4" t="s">
        <v>132</v>
      </c>
      <c r="C139" s="28"/>
      <c r="D139" s="28"/>
      <c r="E139" s="9"/>
      <c r="F139" s="9"/>
      <c r="G139" s="25">
        <v>0</v>
      </c>
      <c r="H139" s="13">
        <f t="shared" si="4"/>
        <v>0</v>
      </c>
      <c r="I139" s="10"/>
      <c r="J139" s="10"/>
      <c r="K139" s="10">
        <f t="shared" si="5"/>
        <v>0</v>
      </c>
    </row>
    <row r="140" spans="1:11" ht="25.5" x14ac:dyDescent="0.25">
      <c r="A140" s="11" t="s">
        <v>245</v>
      </c>
      <c r="B140" s="11" t="s">
        <v>88</v>
      </c>
      <c r="C140" s="23" t="s">
        <v>8</v>
      </c>
      <c r="D140" s="24">
        <v>4.76</v>
      </c>
      <c r="E140" s="9"/>
      <c r="F140" s="9"/>
      <c r="G140" s="25">
        <v>82.56</v>
      </c>
      <c r="H140" s="13">
        <f t="shared" si="4"/>
        <v>392.98</v>
      </c>
      <c r="I140" s="10"/>
      <c r="J140" s="10"/>
      <c r="K140" s="10">
        <f t="shared" si="5"/>
        <v>392.98</v>
      </c>
    </row>
    <row r="141" spans="1:11" ht="76.5" x14ac:dyDescent="0.25">
      <c r="A141" s="14" t="s">
        <v>246</v>
      </c>
      <c r="B141" s="26" t="s">
        <v>133</v>
      </c>
      <c r="C141" s="16" t="s">
        <v>52</v>
      </c>
      <c r="D141" s="17">
        <v>13.3</v>
      </c>
      <c r="E141" s="9"/>
      <c r="F141" s="9"/>
      <c r="G141" s="25">
        <v>59.59</v>
      </c>
      <c r="H141" s="13">
        <f t="shared" ref="H141:H204" si="6">TRUNC(((D141-F141)*G141),2)</f>
        <v>792.54</v>
      </c>
      <c r="I141" s="10"/>
      <c r="J141" s="10"/>
      <c r="K141" s="10">
        <f t="shared" ref="K141:K204" si="7">H141+I141</f>
        <v>792.54</v>
      </c>
    </row>
    <row r="142" spans="1:11" x14ac:dyDescent="0.25">
      <c r="A142" s="22" t="s">
        <v>101</v>
      </c>
      <c r="B142" s="4" t="s">
        <v>135</v>
      </c>
      <c r="C142" s="28"/>
      <c r="D142" s="28"/>
      <c r="E142" s="9"/>
      <c r="F142" s="9"/>
      <c r="G142" s="25">
        <v>0</v>
      </c>
      <c r="H142" s="13">
        <f t="shared" si="6"/>
        <v>0</v>
      </c>
      <c r="I142" s="10"/>
      <c r="J142" s="10"/>
      <c r="K142" s="10">
        <f t="shared" si="7"/>
        <v>0</v>
      </c>
    </row>
    <row r="143" spans="1:11" x14ac:dyDescent="0.25">
      <c r="A143" s="11" t="s">
        <v>247</v>
      </c>
      <c r="B143" s="11" t="s">
        <v>56</v>
      </c>
      <c r="C143" s="23" t="s">
        <v>8</v>
      </c>
      <c r="D143" s="24">
        <v>6.75</v>
      </c>
      <c r="E143" s="9"/>
      <c r="F143" s="9"/>
      <c r="G143" s="25">
        <v>7.08</v>
      </c>
      <c r="H143" s="13">
        <f t="shared" si="6"/>
        <v>47.79</v>
      </c>
      <c r="I143" s="10"/>
      <c r="J143" s="10"/>
      <c r="K143" s="10">
        <f t="shared" si="7"/>
        <v>47.79</v>
      </c>
    </row>
    <row r="144" spans="1:11" x14ac:dyDescent="0.25">
      <c r="A144" s="11" t="s">
        <v>248</v>
      </c>
      <c r="B144" s="11" t="s">
        <v>57</v>
      </c>
      <c r="C144" s="23" t="s">
        <v>8</v>
      </c>
      <c r="D144" s="24">
        <v>6.75</v>
      </c>
      <c r="E144" s="9"/>
      <c r="F144" s="9"/>
      <c r="G144" s="25">
        <v>13.36</v>
      </c>
      <c r="H144" s="13">
        <f t="shared" si="6"/>
        <v>90.18</v>
      </c>
      <c r="I144" s="10"/>
      <c r="J144" s="10"/>
      <c r="K144" s="10">
        <f t="shared" si="7"/>
        <v>90.18</v>
      </c>
    </row>
    <row r="145" spans="1:11" ht="63.75" x14ac:dyDescent="0.25">
      <c r="A145" s="11" t="s">
        <v>249</v>
      </c>
      <c r="B145" s="26" t="s">
        <v>124</v>
      </c>
      <c r="C145" s="23" t="s">
        <v>8</v>
      </c>
      <c r="D145" s="24">
        <v>6.75</v>
      </c>
      <c r="E145" s="9"/>
      <c r="F145" s="9"/>
      <c r="G145" s="25">
        <v>34.770000000000003</v>
      </c>
      <c r="H145" s="13">
        <f t="shared" si="6"/>
        <v>234.69</v>
      </c>
      <c r="I145" s="10"/>
      <c r="J145" s="10"/>
      <c r="K145" s="10">
        <f t="shared" si="7"/>
        <v>234.69</v>
      </c>
    </row>
    <row r="146" spans="1:11" x14ac:dyDescent="0.25">
      <c r="A146" s="22" t="s">
        <v>102</v>
      </c>
      <c r="B146" s="4" t="s">
        <v>250</v>
      </c>
      <c r="C146" s="28"/>
      <c r="D146" s="28"/>
      <c r="E146" s="9"/>
      <c r="F146" s="9"/>
      <c r="G146" s="25">
        <v>0</v>
      </c>
      <c r="H146" s="13">
        <f t="shared" si="6"/>
        <v>0</v>
      </c>
      <c r="I146" s="10"/>
      <c r="J146" s="10"/>
      <c r="K146" s="10">
        <f t="shared" si="7"/>
        <v>0</v>
      </c>
    </row>
    <row r="147" spans="1:11" ht="51" x14ac:dyDescent="0.25">
      <c r="A147" s="11" t="s">
        <v>251</v>
      </c>
      <c r="B147" s="26" t="s">
        <v>252</v>
      </c>
      <c r="C147" s="23" t="s">
        <v>52</v>
      </c>
      <c r="D147" s="24">
        <v>13.4</v>
      </c>
      <c r="E147" s="9"/>
      <c r="F147" s="9"/>
      <c r="G147" s="25">
        <v>750.11</v>
      </c>
      <c r="H147" s="13">
        <f t="shared" si="6"/>
        <v>10051.469999999999</v>
      </c>
      <c r="I147" s="10"/>
      <c r="J147" s="10"/>
      <c r="K147" s="10">
        <f t="shared" si="7"/>
        <v>10051.469999999999</v>
      </c>
    </row>
    <row r="148" spans="1:11" x14ac:dyDescent="0.25">
      <c r="A148" s="21">
        <v>4</v>
      </c>
      <c r="B148" s="5" t="s">
        <v>253</v>
      </c>
      <c r="C148" s="5"/>
      <c r="D148" s="28"/>
      <c r="E148" s="9"/>
      <c r="F148" s="9"/>
      <c r="G148" s="25">
        <v>0</v>
      </c>
      <c r="H148" s="13">
        <f t="shared" si="6"/>
        <v>0</v>
      </c>
      <c r="I148" s="10"/>
      <c r="J148" s="10"/>
      <c r="K148" s="10">
        <f t="shared" si="7"/>
        <v>0</v>
      </c>
    </row>
    <row r="149" spans="1:11" x14ac:dyDescent="0.25">
      <c r="A149" s="22" t="s">
        <v>254</v>
      </c>
      <c r="B149" s="4" t="s">
        <v>255</v>
      </c>
      <c r="C149" s="28"/>
      <c r="D149" s="28"/>
      <c r="E149" s="9"/>
      <c r="F149" s="9"/>
      <c r="G149" s="25">
        <v>0</v>
      </c>
      <c r="H149" s="13">
        <f t="shared" si="6"/>
        <v>0</v>
      </c>
      <c r="I149" s="10"/>
      <c r="J149" s="10"/>
      <c r="K149" s="10">
        <f t="shared" si="7"/>
        <v>0</v>
      </c>
    </row>
    <row r="150" spans="1:11" ht="25.5" x14ac:dyDescent="0.25">
      <c r="A150" s="11" t="s">
        <v>256</v>
      </c>
      <c r="B150" s="11" t="s">
        <v>91</v>
      </c>
      <c r="C150" s="23" t="s">
        <v>52</v>
      </c>
      <c r="D150" s="24">
        <v>9.8000000000000007</v>
      </c>
      <c r="E150" s="9"/>
      <c r="F150" s="9"/>
      <c r="G150" s="25">
        <v>225.37</v>
      </c>
      <c r="H150" s="13">
        <f t="shared" si="6"/>
        <v>2208.62</v>
      </c>
      <c r="I150" s="10"/>
      <c r="J150" s="10"/>
      <c r="K150" s="10">
        <f t="shared" si="7"/>
        <v>2208.62</v>
      </c>
    </row>
    <row r="151" spans="1:11" ht="25.5" x14ac:dyDescent="0.25">
      <c r="A151" s="11" t="s">
        <v>257</v>
      </c>
      <c r="B151" s="11" t="s">
        <v>258</v>
      </c>
      <c r="C151" s="23" t="s">
        <v>8</v>
      </c>
      <c r="D151" s="24">
        <v>0.64</v>
      </c>
      <c r="E151" s="9"/>
      <c r="F151" s="9">
        <v>0.64</v>
      </c>
      <c r="G151" s="25">
        <v>1343.83</v>
      </c>
      <c r="H151" s="13">
        <f t="shared" si="6"/>
        <v>0</v>
      </c>
      <c r="I151" s="10"/>
      <c r="J151" s="10">
        <f>TRUNC((F151*G151),2)</f>
        <v>860.05</v>
      </c>
      <c r="K151" s="10">
        <f t="shared" si="7"/>
        <v>0</v>
      </c>
    </row>
    <row r="152" spans="1:11" x14ac:dyDescent="0.25">
      <c r="A152" s="22" t="s">
        <v>259</v>
      </c>
      <c r="B152" s="4" t="s">
        <v>260</v>
      </c>
      <c r="C152" s="28"/>
      <c r="D152" s="28"/>
      <c r="E152" s="9"/>
      <c r="F152" s="9"/>
      <c r="G152" s="25">
        <v>0</v>
      </c>
      <c r="H152" s="13">
        <f t="shared" si="6"/>
        <v>0</v>
      </c>
      <c r="I152" s="10"/>
      <c r="J152" s="10"/>
      <c r="K152" s="10">
        <f t="shared" si="7"/>
        <v>0</v>
      </c>
    </row>
    <row r="153" spans="1:11" ht="51" x14ac:dyDescent="0.25">
      <c r="A153" s="11" t="s">
        <v>261</v>
      </c>
      <c r="B153" s="26" t="s">
        <v>262</v>
      </c>
      <c r="C153" s="23" t="s">
        <v>8</v>
      </c>
      <c r="D153" s="24">
        <v>7.87</v>
      </c>
      <c r="E153" s="9"/>
      <c r="F153" s="9"/>
      <c r="G153" s="25">
        <v>14.71</v>
      </c>
      <c r="H153" s="13">
        <f t="shared" si="6"/>
        <v>115.76</v>
      </c>
      <c r="I153" s="10"/>
      <c r="J153" s="10"/>
      <c r="K153" s="10">
        <f t="shared" si="7"/>
        <v>115.76</v>
      </c>
    </row>
    <row r="154" spans="1:11" x14ac:dyDescent="0.25">
      <c r="A154" s="11" t="s">
        <v>263</v>
      </c>
      <c r="B154" s="11" t="s">
        <v>56</v>
      </c>
      <c r="C154" s="23" t="s">
        <v>8</v>
      </c>
      <c r="D154" s="24">
        <v>7.87</v>
      </c>
      <c r="E154" s="9"/>
      <c r="F154" s="9"/>
      <c r="G154" s="25">
        <v>7.08</v>
      </c>
      <c r="H154" s="13">
        <f t="shared" si="6"/>
        <v>55.71</v>
      </c>
      <c r="I154" s="10"/>
      <c r="J154" s="10"/>
      <c r="K154" s="10">
        <f t="shared" si="7"/>
        <v>55.71</v>
      </c>
    </row>
    <row r="155" spans="1:11" x14ac:dyDescent="0.25">
      <c r="A155" s="11" t="s">
        <v>264</v>
      </c>
      <c r="B155" s="11" t="s">
        <v>57</v>
      </c>
      <c r="C155" s="23" t="s">
        <v>8</v>
      </c>
      <c r="D155" s="24">
        <v>7.87</v>
      </c>
      <c r="E155" s="9"/>
      <c r="F155" s="9"/>
      <c r="G155" s="25">
        <v>13.36</v>
      </c>
      <c r="H155" s="13">
        <f t="shared" si="6"/>
        <v>105.14</v>
      </c>
      <c r="I155" s="10"/>
      <c r="J155" s="10"/>
      <c r="K155" s="10">
        <f t="shared" si="7"/>
        <v>105.14</v>
      </c>
    </row>
    <row r="156" spans="1:11" ht="38.25" x14ac:dyDescent="0.25">
      <c r="A156" s="11" t="s">
        <v>265</v>
      </c>
      <c r="B156" s="26" t="s">
        <v>266</v>
      </c>
      <c r="C156" s="23" t="s">
        <v>8</v>
      </c>
      <c r="D156" s="24">
        <v>7.87</v>
      </c>
      <c r="E156" s="9"/>
      <c r="F156" s="9"/>
      <c r="G156" s="25">
        <v>14.02</v>
      </c>
      <c r="H156" s="13">
        <f t="shared" si="6"/>
        <v>110.33</v>
      </c>
      <c r="I156" s="10"/>
      <c r="J156" s="10"/>
      <c r="K156" s="10">
        <f t="shared" si="7"/>
        <v>110.33</v>
      </c>
    </row>
    <row r="157" spans="1:11" ht="51" x14ac:dyDescent="0.25">
      <c r="A157" s="11" t="s">
        <v>267</v>
      </c>
      <c r="B157" s="26" t="s">
        <v>138</v>
      </c>
      <c r="C157" s="23" t="s">
        <v>8</v>
      </c>
      <c r="D157" s="24">
        <v>7.87</v>
      </c>
      <c r="E157" s="9"/>
      <c r="F157" s="9"/>
      <c r="G157" s="25">
        <v>13.92</v>
      </c>
      <c r="H157" s="13">
        <f t="shared" si="6"/>
        <v>109.55</v>
      </c>
      <c r="I157" s="10"/>
      <c r="J157" s="10"/>
      <c r="K157" s="10">
        <f t="shared" si="7"/>
        <v>109.55</v>
      </c>
    </row>
    <row r="158" spans="1:11" x14ac:dyDescent="0.25">
      <c r="A158" s="22" t="s">
        <v>268</v>
      </c>
      <c r="B158" s="4" t="s">
        <v>269</v>
      </c>
      <c r="C158" s="28"/>
      <c r="D158" s="28"/>
      <c r="E158" s="9"/>
      <c r="F158" s="9"/>
      <c r="G158" s="25">
        <v>0</v>
      </c>
      <c r="H158" s="13">
        <f t="shared" si="6"/>
        <v>0</v>
      </c>
      <c r="I158" s="10"/>
      <c r="J158" s="10"/>
      <c r="K158" s="10">
        <f t="shared" si="7"/>
        <v>0</v>
      </c>
    </row>
    <row r="159" spans="1:11" ht="25.5" x14ac:dyDescent="0.25">
      <c r="A159" s="11" t="s">
        <v>270</v>
      </c>
      <c r="B159" s="11" t="s">
        <v>258</v>
      </c>
      <c r="C159" s="23" t="s">
        <v>8</v>
      </c>
      <c r="D159" s="24">
        <v>0.36</v>
      </c>
      <c r="E159" s="9"/>
      <c r="F159" s="9"/>
      <c r="G159" s="25">
        <v>1343.83</v>
      </c>
      <c r="H159" s="13">
        <f t="shared" si="6"/>
        <v>483.77</v>
      </c>
      <c r="I159" s="10"/>
      <c r="J159" s="10"/>
      <c r="K159" s="10">
        <f t="shared" si="7"/>
        <v>483.77</v>
      </c>
    </row>
    <row r="160" spans="1:11" x14ac:dyDescent="0.25">
      <c r="A160" s="22" t="s">
        <v>271</v>
      </c>
      <c r="B160" s="4" t="s">
        <v>272</v>
      </c>
      <c r="C160" s="28"/>
      <c r="D160" s="28"/>
      <c r="E160" s="9"/>
      <c r="F160" s="9"/>
      <c r="G160" s="25">
        <v>0</v>
      </c>
      <c r="H160" s="13">
        <f t="shared" si="6"/>
        <v>0</v>
      </c>
      <c r="I160" s="10"/>
      <c r="J160" s="10"/>
      <c r="K160" s="10">
        <f t="shared" si="7"/>
        <v>0</v>
      </c>
    </row>
    <row r="161" spans="1:11" ht="25.5" x14ac:dyDescent="0.25">
      <c r="A161" s="11" t="s">
        <v>273</v>
      </c>
      <c r="B161" s="11" t="s">
        <v>160</v>
      </c>
      <c r="C161" s="23" t="s">
        <v>9</v>
      </c>
      <c r="D161" s="24">
        <v>4.8099999999999996</v>
      </c>
      <c r="E161" s="9"/>
      <c r="F161" s="9"/>
      <c r="G161" s="25">
        <v>228.1</v>
      </c>
      <c r="H161" s="13">
        <f t="shared" si="6"/>
        <v>1097.1600000000001</v>
      </c>
      <c r="I161" s="10"/>
      <c r="J161" s="10"/>
      <c r="K161" s="10">
        <f t="shared" si="7"/>
        <v>1097.1600000000001</v>
      </c>
    </row>
    <row r="162" spans="1:11" ht="89.25" x14ac:dyDescent="0.25">
      <c r="A162" s="14" t="s">
        <v>274</v>
      </c>
      <c r="B162" s="26" t="s">
        <v>275</v>
      </c>
      <c r="C162" s="16" t="s">
        <v>51</v>
      </c>
      <c r="D162" s="17">
        <v>2</v>
      </c>
      <c r="E162" s="9"/>
      <c r="F162" s="9"/>
      <c r="G162" s="25">
        <v>601.15</v>
      </c>
      <c r="H162" s="13">
        <f t="shared" si="6"/>
        <v>1202.3</v>
      </c>
      <c r="I162" s="10"/>
      <c r="J162" s="10"/>
      <c r="K162" s="10">
        <f t="shared" si="7"/>
        <v>1202.3</v>
      </c>
    </row>
    <row r="163" spans="1:11" ht="38.25" x14ac:dyDescent="0.25">
      <c r="A163" s="11" t="s">
        <v>276</v>
      </c>
      <c r="B163" s="11" t="s">
        <v>122</v>
      </c>
      <c r="C163" s="23" t="s">
        <v>9</v>
      </c>
      <c r="D163" s="24">
        <v>3.36</v>
      </c>
      <c r="E163" s="9">
        <v>5.0999999999999996</v>
      </c>
      <c r="F163" s="9"/>
      <c r="G163" s="25">
        <v>406.14</v>
      </c>
      <c r="H163" s="13">
        <f t="shared" si="6"/>
        <v>1364.63</v>
      </c>
      <c r="I163" s="10">
        <f>E163*G163</f>
        <v>2071.3139999999999</v>
      </c>
      <c r="J163" s="10"/>
      <c r="K163" s="10">
        <f t="shared" si="7"/>
        <v>3435.944</v>
      </c>
    </row>
    <row r="164" spans="1:11" ht="51" x14ac:dyDescent="0.25">
      <c r="A164" s="11" t="s">
        <v>277</v>
      </c>
      <c r="B164" s="26" t="s">
        <v>131</v>
      </c>
      <c r="C164" s="23" t="s">
        <v>9</v>
      </c>
      <c r="D164" s="24">
        <v>3.36</v>
      </c>
      <c r="E164" s="9">
        <v>5.0999999999999996</v>
      </c>
      <c r="F164" s="9"/>
      <c r="G164" s="25">
        <v>87.45</v>
      </c>
      <c r="H164" s="13">
        <f t="shared" si="6"/>
        <v>293.83</v>
      </c>
      <c r="I164" s="10">
        <f>E164*G164</f>
        <v>445.995</v>
      </c>
      <c r="J164" s="10"/>
      <c r="K164" s="10">
        <f t="shared" si="7"/>
        <v>739.82500000000005</v>
      </c>
    </row>
    <row r="165" spans="1:11" x14ac:dyDescent="0.25">
      <c r="A165" s="11" t="s">
        <v>278</v>
      </c>
      <c r="B165" s="11" t="s">
        <v>279</v>
      </c>
      <c r="C165" s="23" t="s">
        <v>53</v>
      </c>
      <c r="D165" s="24">
        <v>80</v>
      </c>
      <c r="E165" s="9"/>
      <c r="F165" s="9"/>
      <c r="G165" s="25">
        <v>2.19</v>
      </c>
      <c r="H165" s="13">
        <f t="shared" si="6"/>
        <v>175.2</v>
      </c>
      <c r="I165" s="10"/>
      <c r="J165" s="10"/>
      <c r="K165" s="10">
        <f t="shared" si="7"/>
        <v>175.2</v>
      </c>
    </row>
    <row r="166" spans="1:11" ht="63.75" x14ac:dyDescent="0.25">
      <c r="A166" s="11" t="s">
        <v>280</v>
      </c>
      <c r="B166" s="26" t="s">
        <v>114</v>
      </c>
      <c r="C166" s="23" t="s">
        <v>9</v>
      </c>
      <c r="D166" s="24">
        <v>4.8099999999999996</v>
      </c>
      <c r="E166" s="9"/>
      <c r="F166" s="9"/>
      <c r="G166" s="25">
        <v>118.2</v>
      </c>
      <c r="H166" s="13">
        <f t="shared" si="6"/>
        <v>568.54</v>
      </c>
      <c r="I166" s="10"/>
      <c r="J166" s="10"/>
      <c r="K166" s="10">
        <f t="shared" si="7"/>
        <v>568.54</v>
      </c>
    </row>
    <row r="167" spans="1:11" x14ac:dyDescent="0.25">
      <c r="A167" s="22" t="s">
        <v>281</v>
      </c>
      <c r="B167" s="4" t="s">
        <v>282</v>
      </c>
      <c r="C167" s="28"/>
      <c r="D167" s="28"/>
      <c r="E167" s="9"/>
      <c r="F167" s="9"/>
      <c r="G167" s="25">
        <v>0</v>
      </c>
      <c r="H167" s="13">
        <f t="shared" si="6"/>
        <v>0</v>
      </c>
      <c r="I167" s="10"/>
      <c r="J167" s="10"/>
      <c r="K167" s="10">
        <f t="shared" si="7"/>
        <v>0</v>
      </c>
    </row>
    <row r="168" spans="1:11" ht="25.5" x14ac:dyDescent="0.25">
      <c r="A168" s="11" t="s">
        <v>283</v>
      </c>
      <c r="B168" s="11" t="s">
        <v>160</v>
      </c>
      <c r="C168" s="23" t="s">
        <v>9</v>
      </c>
      <c r="D168" s="24">
        <v>0.11</v>
      </c>
      <c r="E168" s="9"/>
      <c r="F168" s="9">
        <v>0.11</v>
      </c>
      <c r="G168" s="25">
        <v>228.1</v>
      </c>
      <c r="H168" s="13">
        <f t="shared" si="6"/>
        <v>0</v>
      </c>
      <c r="I168" s="10"/>
      <c r="J168" s="10">
        <f>TRUNC((F168*G168),2)</f>
        <v>25.09</v>
      </c>
      <c r="K168" s="10">
        <f t="shared" si="7"/>
        <v>0</v>
      </c>
    </row>
    <row r="169" spans="1:11" ht="63.75" x14ac:dyDescent="0.25">
      <c r="A169" s="11" t="s">
        <v>284</v>
      </c>
      <c r="B169" s="26" t="s">
        <v>285</v>
      </c>
      <c r="C169" s="23" t="s">
        <v>52</v>
      </c>
      <c r="D169" s="24">
        <v>3.6</v>
      </c>
      <c r="E169" s="9"/>
      <c r="F169" s="9">
        <v>3.6</v>
      </c>
      <c r="G169" s="25">
        <v>76.55</v>
      </c>
      <c r="H169" s="13">
        <f t="shared" si="6"/>
        <v>0</v>
      </c>
      <c r="I169" s="10"/>
      <c r="J169" s="10">
        <f t="shared" ref="J169:J170" si="8">TRUNC((F169*G169),2)</f>
        <v>275.58</v>
      </c>
      <c r="K169" s="10">
        <f t="shared" si="7"/>
        <v>0</v>
      </c>
    </row>
    <row r="170" spans="1:11" ht="89.25" x14ac:dyDescent="0.25">
      <c r="A170" s="14" t="s">
        <v>286</v>
      </c>
      <c r="B170" s="26" t="s">
        <v>287</v>
      </c>
      <c r="C170" s="16" t="s">
        <v>9</v>
      </c>
      <c r="D170" s="17">
        <v>0.11</v>
      </c>
      <c r="E170" s="9"/>
      <c r="F170" s="9">
        <v>0.11</v>
      </c>
      <c r="G170" s="25">
        <v>552.4</v>
      </c>
      <c r="H170" s="13">
        <f t="shared" si="6"/>
        <v>0</v>
      </c>
      <c r="I170" s="10"/>
      <c r="J170" s="10">
        <f t="shared" si="8"/>
        <v>60.76</v>
      </c>
      <c r="K170" s="10">
        <f t="shared" si="7"/>
        <v>0</v>
      </c>
    </row>
    <row r="171" spans="1:11" x14ac:dyDescent="0.25">
      <c r="A171" s="22" t="s">
        <v>288</v>
      </c>
      <c r="B171" s="4" t="s">
        <v>289</v>
      </c>
      <c r="C171" s="28"/>
      <c r="D171" s="28"/>
      <c r="E171" s="9"/>
      <c r="F171" s="9"/>
      <c r="G171" s="25">
        <v>0</v>
      </c>
      <c r="H171" s="13">
        <f t="shared" si="6"/>
        <v>0</v>
      </c>
      <c r="I171" s="10"/>
      <c r="J171" s="10"/>
      <c r="K171" s="10">
        <f t="shared" si="7"/>
        <v>0</v>
      </c>
    </row>
    <row r="172" spans="1:11" ht="51" x14ac:dyDescent="0.25">
      <c r="A172" s="11" t="s">
        <v>290</v>
      </c>
      <c r="B172" s="26" t="s">
        <v>134</v>
      </c>
      <c r="C172" s="23" t="s">
        <v>8</v>
      </c>
      <c r="D172" s="24">
        <v>0.49</v>
      </c>
      <c r="E172" s="9"/>
      <c r="F172" s="9"/>
      <c r="G172" s="25">
        <v>909.66</v>
      </c>
      <c r="H172" s="13">
        <f t="shared" si="6"/>
        <v>445.73</v>
      </c>
      <c r="I172" s="10"/>
      <c r="J172" s="10"/>
      <c r="K172" s="10">
        <f t="shared" si="7"/>
        <v>445.73</v>
      </c>
    </row>
    <row r="173" spans="1:11" x14ac:dyDescent="0.25">
      <c r="A173" s="22" t="s">
        <v>291</v>
      </c>
      <c r="B173" s="4" t="s">
        <v>59</v>
      </c>
      <c r="C173" s="28"/>
      <c r="D173" s="28"/>
      <c r="E173" s="9"/>
      <c r="F173" s="9"/>
      <c r="G173" s="25">
        <v>0</v>
      </c>
      <c r="H173" s="13">
        <f t="shared" si="6"/>
        <v>0</v>
      </c>
      <c r="I173" s="10"/>
      <c r="J173" s="10"/>
      <c r="K173" s="10">
        <f t="shared" si="7"/>
        <v>0</v>
      </c>
    </row>
    <row r="174" spans="1:11" ht="25.5" x14ac:dyDescent="0.25">
      <c r="A174" s="11" t="s">
        <v>292</v>
      </c>
      <c r="B174" s="11" t="s">
        <v>293</v>
      </c>
      <c r="C174" s="23" t="s">
        <v>8</v>
      </c>
      <c r="D174" s="24">
        <v>5</v>
      </c>
      <c r="E174" s="9"/>
      <c r="F174" s="9"/>
      <c r="G174" s="25">
        <v>227.42</v>
      </c>
      <c r="H174" s="13">
        <f t="shared" si="6"/>
        <v>1137.0999999999999</v>
      </c>
      <c r="I174" s="10"/>
      <c r="J174" s="10"/>
      <c r="K174" s="10">
        <f t="shared" si="7"/>
        <v>1137.0999999999999</v>
      </c>
    </row>
    <row r="175" spans="1:11" x14ac:dyDescent="0.25">
      <c r="A175" s="11" t="s">
        <v>294</v>
      </c>
      <c r="B175" s="11" t="s">
        <v>57</v>
      </c>
      <c r="C175" s="23" t="s">
        <v>8</v>
      </c>
      <c r="D175" s="24">
        <v>5</v>
      </c>
      <c r="E175" s="9"/>
      <c r="F175" s="9"/>
      <c r="G175" s="25">
        <v>13.36</v>
      </c>
      <c r="H175" s="13">
        <f t="shared" si="6"/>
        <v>66.8</v>
      </c>
      <c r="I175" s="10"/>
      <c r="J175" s="10"/>
      <c r="K175" s="10">
        <f t="shared" si="7"/>
        <v>66.8</v>
      </c>
    </row>
    <row r="176" spans="1:11" ht="51" x14ac:dyDescent="0.25">
      <c r="A176" s="11" t="s">
        <v>295</v>
      </c>
      <c r="B176" s="26" t="s">
        <v>138</v>
      </c>
      <c r="C176" s="23" t="s">
        <v>8</v>
      </c>
      <c r="D176" s="24">
        <v>5</v>
      </c>
      <c r="E176" s="9"/>
      <c r="F176" s="9"/>
      <c r="G176" s="25">
        <v>13.92</v>
      </c>
      <c r="H176" s="13">
        <f t="shared" si="6"/>
        <v>69.599999999999994</v>
      </c>
      <c r="I176" s="10"/>
      <c r="J176" s="10"/>
      <c r="K176" s="10">
        <f t="shared" si="7"/>
        <v>69.599999999999994</v>
      </c>
    </row>
    <row r="177" spans="1:11" x14ac:dyDescent="0.25">
      <c r="A177" s="21">
        <v>5</v>
      </c>
      <c r="B177" s="5" t="s">
        <v>296</v>
      </c>
      <c r="C177" s="5"/>
      <c r="D177" s="28"/>
      <c r="E177" s="9"/>
      <c r="F177" s="9"/>
      <c r="G177" s="25">
        <v>0</v>
      </c>
      <c r="H177" s="13">
        <f t="shared" si="6"/>
        <v>0</v>
      </c>
      <c r="I177" s="10"/>
      <c r="J177" s="10"/>
      <c r="K177" s="10">
        <f t="shared" si="7"/>
        <v>0</v>
      </c>
    </row>
    <row r="178" spans="1:11" x14ac:dyDescent="0.25">
      <c r="A178" s="22" t="s">
        <v>297</v>
      </c>
      <c r="B178" s="4" t="s">
        <v>6</v>
      </c>
      <c r="C178" s="28"/>
      <c r="D178" s="28"/>
      <c r="E178" s="9"/>
      <c r="F178" s="9"/>
      <c r="G178" s="25">
        <v>0</v>
      </c>
      <c r="H178" s="13">
        <f t="shared" si="6"/>
        <v>0</v>
      </c>
      <c r="I178" s="10"/>
      <c r="J178" s="10"/>
      <c r="K178" s="10">
        <f t="shared" si="7"/>
        <v>0</v>
      </c>
    </row>
    <row r="179" spans="1:11" x14ac:dyDescent="0.25">
      <c r="A179" s="11" t="s">
        <v>298</v>
      </c>
      <c r="B179" s="11" t="s">
        <v>110</v>
      </c>
      <c r="C179" s="23" t="s">
        <v>8</v>
      </c>
      <c r="D179" s="24">
        <v>37</v>
      </c>
      <c r="E179" s="9"/>
      <c r="F179" s="9"/>
      <c r="G179" s="25">
        <v>16.88</v>
      </c>
      <c r="H179" s="13">
        <f t="shared" si="6"/>
        <v>624.55999999999995</v>
      </c>
      <c r="I179" s="10"/>
      <c r="J179" s="10"/>
      <c r="K179" s="10">
        <f t="shared" si="7"/>
        <v>624.55999999999995</v>
      </c>
    </row>
    <row r="180" spans="1:11" x14ac:dyDescent="0.25">
      <c r="A180" s="22" t="s">
        <v>299</v>
      </c>
      <c r="B180" s="4" t="s">
        <v>78</v>
      </c>
      <c r="C180" s="28"/>
      <c r="D180" s="28"/>
      <c r="E180" s="9"/>
      <c r="F180" s="9"/>
      <c r="G180" s="25">
        <v>0</v>
      </c>
      <c r="H180" s="13">
        <f t="shared" si="6"/>
        <v>0</v>
      </c>
      <c r="I180" s="10"/>
      <c r="J180" s="10"/>
      <c r="K180" s="10">
        <f t="shared" si="7"/>
        <v>0</v>
      </c>
    </row>
    <row r="181" spans="1:11" ht="25.5" x14ac:dyDescent="0.25">
      <c r="A181" s="11" t="s">
        <v>300</v>
      </c>
      <c r="B181" s="11" t="s">
        <v>29</v>
      </c>
      <c r="C181" s="23" t="s">
        <v>52</v>
      </c>
      <c r="D181" s="24">
        <v>15</v>
      </c>
      <c r="E181" s="9"/>
      <c r="F181" s="9"/>
      <c r="G181" s="25">
        <v>66.39</v>
      </c>
      <c r="H181" s="13">
        <f t="shared" si="6"/>
        <v>995.85</v>
      </c>
      <c r="I181" s="10"/>
      <c r="J181" s="10"/>
      <c r="K181" s="10">
        <f t="shared" si="7"/>
        <v>995.85</v>
      </c>
    </row>
    <row r="182" spans="1:11" ht="76.5" x14ac:dyDescent="0.25">
      <c r="A182" s="14" t="s">
        <v>301</v>
      </c>
      <c r="B182" s="11" t="s">
        <v>117</v>
      </c>
      <c r="C182" s="16" t="s">
        <v>9</v>
      </c>
      <c r="D182" s="17">
        <v>0.74</v>
      </c>
      <c r="E182" s="9"/>
      <c r="F182" s="9"/>
      <c r="G182" s="25">
        <v>132.43</v>
      </c>
      <c r="H182" s="13">
        <f t="shared" si="6"/>
        <v>97.99</v>
      </c>
      <c r="I182" s="10"/>
      <c r="J182" s="10"/>
      <c r="K182" s="10">
        <f t="shared" si="7"/>
        <v>97.99</v>
      </c>
    </row>
    <row r="183" spans="1:11" ht="76.5" x14ac:dyDescent="0.25">
      <c r="A183" s="14" t="s">
        <v>302</v>
      </c>
      <c r="B183" s="26" t="s">
        <v>303</v>
      </c>
      <c r="C183" s="16" t="s">
        <v>53</v>
      </c>
      <c r="D183" s="17">
        <v>21.45</v>
      </c>
      <c r="E183" s="9"/>
      <c r="F183" s="9"/>
      <c r="G183" s="25">
        <v>10.52</v>
      </c>
      <c r="H183" s="13">
        <f t="shared" si="6"/>
        <v>225.65</v>
      </c>
      <c r="I183" s="10"/>
      <c r="J183" s="10"/>
      <c r="K183" s="10">
        <f t="shared" si="7"/>
        <v>225.65</v>
      </c>
    </row>
    <row r="184" spans="1:11" ht="38.25" x14ac:dyDescent="0.25">
      <c r="A184" s="11" t="s">
        <v>304</v>
      </c>
      <c r="B184" s="11" t="s">
        <v>120</v>
      </c>
      <c r="C184" s="23" t="s">
        <v>53</v>
      </c>
      <c r="D184" s="24">
        <v>9.5299999999999994</v>
      </c>
      <c r="E184" s="9"/>
      <c r="F184" s="9"/>
      <c r="G184" s="25">
        <v>10.92</v>
      </c>
      <c r="H184" s="13">
        <f t="shared" si="6"/>
        <v>104.06</v>
      </c>
      <c r="I184" s="10"/>
      <c r="J184" s="10"/>
      <c r="K184" s="10">
        <f t="shared" si="7"/>
        <v>104.06</v>
      </c>
    </row>
    <row r="185" spans="1:11" ht="38.25" x14ac:dyDescent="0.25">
      <c r="A185" s="11" t="s">
        <v>305</v>
      </c>
      <c r="B185" s="11" t="s">
        <v>122</v>
      </c>
      <c r="C185" s="23" t="s">
        <v>9</v>
      </c>
      <c r="D185" s="24">
        <v>0.74</v>
      </c>
      <c r="E185" s="9"/>
      <c r="F185" s="9"/>
      <c r="G185" s="25">
        <v>406.14</v>
      </c>
      <c r="H185" s="13">
        <f t="shared" si="6"/>
        <v>300.54000000000002</v>
      </c>
      <c r="I185" s="10"/>
      <c r="J185" s="10"/>
      <c r="K185" s="10">
        <f t="shared" si="7"/>
        <v>300.54000000000002</v>
      </c>
    </row>
    <row r="186" spans="1:11" ht="63.75" x14ac:dyDescent="0.25">
      <c r="A186" s="11" t="s">
        <v>306</v>
      </c>
      <c r="B186" s="26" t="s">
        <v>124</v>
      </c>
      <c r="C186" s="23" t="s">
        <v>8</v>
      </c>
      <c r="D186" s="24">
        <v>1.7</v>
      </c>
      <c r="E186" s="9"/>
      <c r="F186" s="9"/>
      <c r="G186" s="25">
        <v>34.770000000000003</v>
      </c>
      <c r="H186" s="13">
        <f t="shared" si="6"/>
        <v>59.1</v>
      </c>
      <c r="I186" s="10"/>
      <c r="J186" s="10"/>
      <c r="K186" s="10">
        <f t="shared" si="7"/>
        <v>59.1</v>
      </c>
    </row>
    <row r="187" spans="1:11" x14ac:dyDescent="0.25">
      <c r="A187" s="22" t="s">
        <v>307</v>
      </c>
      <c r="B187" s="4" t="s">
        <v>125</v>
      </c>
      <c r="C187" s="28"/>
      <c r="D187" s="28"/>
      <c r="E187" s="9"/>
      <c r="F187" s="9"/>
      <c r="G187" s="25">
        <v>0</v>
      </c>
      <c r="H187" s="13">
        <f t="shared" si="6"/>
        <v>0</v>
      </c>
      <c r="I187" s="10"/>
      <c r="J187" s="10"/>
      <c r="K187" s="10">
        <f t="shared" si="7"/>
        <v>0</v>
      </c>
    </row>
    <row r="188" spans="1:11" ht="89.25" x14ac:dyDescent="0.25">
      <c r="A188" s="14" t="s">
        <v>308</v>
      </c>
      <c r="B188" s="26" t="s">
        <v>309</v>
      </c>
      <c r="C188" s="16" t="s">
        <v>53</v>
      </c>
      <c r="D188" s="17">
        <v>24</v>
      </c>
      <c r="E188" s="9"/>
      <c r="F188" s="9"/>
      <c r="G188" s="25">
        <v>15.94</v>
      </c>
      <c r="H188" s="13">
        <f t="shared" si="6"/>
        <v>382.56</v>
      </c>
      <c r="I188" s="10"/>
      <c r="J188" s="10"/>
      <c r="K188" s="10">
        <f t="shared" si="7"/>
        <v>382.56</v>
      </c>
    </row>
    <row r="189" spans="1:11" ht="38.25" x14ac:dyDescent="0.25">
      <c r="A189" s="11" t="s">
        <v>310</v>
      </c>
      <c r="B189" s="11" t="s">
        <v>120</v>
      </c>
      <c r="C189" s="23" t="s">
        <v>53</v>
      </c>
      <c r="D189" s="24">
        <v>10.4</v>
      </c>
      <c r="E189" s="9"/>
      <c r="F189" s="9"/>
      <c r="G189" s="25">
        <v>10.92</v>
      </c>
      <c r="H189" s="13">
        <f t="shared" si="6"/>
        <v>113.56</v>
      </c>
      <c r="I189" s="10"/>
      <c r="J189" s="10"/>
      <c r="K189" s="10">
        <f t="shared" si="7"/>
        <v>113.56</v>
      </c>
    </row>
    <row r="190" spans="1:11" ht="25.5" x14ac:dyDescent="0.25">
      <c r="A190" s="11" t="s">
        <v>311</v>
      </c>
      <c r="B190" s="11" t="s">
        <v>128</v>
      </c>
      <c r="C190" s="23" t="s">
        <v>8</v>
      </c>
      <c r="D190" s="24">
        <v>0.18</v>
      </c>
      <c r="E190" s="9"/>
      <c r="F190" s="9"/>
      <c r="G190" s="25">
        <v>190.82</v>
      </c>
      <c r="H190" s="13">
        <f t="shared" si="6"/>
        <v>34.340000000000003</v>
      </c>
      <c r="I190" s="10"/>
      <c r="J190" s="10"/>
      <c r="K190" s="10">
        <f t="shared" si="7"/>
        <v>34.340000000000003</v>
      </c>
    </row>
    <row r="191" spans="1:11" ht="38.25" x14ac:dyDescent="0.25">
      <c r="A191" s="11" t="s">
        <v>312</v>
      </c>
      <c r="B191" s="11" t="s">
        <v>122</v>
      </c>
      <c r="C191" s="23" t="s">
        <v>9</v>
      </c>
      <c r="D191" s="24">
        <v>0.63</v>
      </c>
      <c r="E191" s="9"/>
      <c r="F191" s="9"/>
      <c r="G191" s="25">
        <v>406.14</v>
      </c>
      <c r="H191" s="13">
        <f t="shared" si="6"/>
        <v>255.86</v>
      </c>
      <c r="I191" s="10"/>
      <c r="J191" s="10"/>
      <c r="K191" s="10">
        <f t="shared" si="7"/>
        <v>255.86</v>
      </c>
    </row>
    <row r="192" spans="1:11" x14ac:dyDescent="0.25">
      <c r="A192" s="22" t="s">
        <v>313</v>
      </c>
      <c r="B192" s="4" t="s">
        <v>132</v>
      </c>
      <c r="C192" s="28"/>
      <c r="D192" s="28"/>
      <c r="E192" s="9"/>
      <c r="F192" s="9"/>
      <c r="G192" s="25">
        <v>0</v>
      </c>
      <c r="H192" s="13">
        <f t="shared" si="6"/>
        <v>0</v>
      </c>
      <c r="I192" s="10"/>
      <c r="J192" s="10"/>
      <c r="K192" s="10">
        <f t="shared" si="7"/>
        <v>0</v>
      </c>
    </row>
    <row r="193" spans="1:11" ht="25.5" x14ac:dyDescent="0.25">
      <c r="A193" s="11" t="s">
        <v>314</v>
      </c>
      <c r="B193" s="11" t="s">
        <v>88</v>
      </c>
      <c r="C193" s="23" t="s">
        <v>8</v>
      </c>
      <c r="D193" s="24">
        <v>40.78</v>
      </c>
      <c r="E193" s="9">
        <v>3.88</v>
      </c>
      <c r="F193" s="9"/>
      <c r="G193" s="25">
        <v>82.56</v>
      </c>
      <c r="H193" s="13">
        <f t="shared" si="6"/>
        <v>3366.79</v>
      </c>
      <c r="I193" s="10">
        <f>E193*G193</f>
        <v>320.33280000000002</v>
      </c>
      <c r="J193" s="10"/>
      <c r="K193" s="10">
        <f t="shared" si="7"/>
        <v>3687.1228000000001</v>
      </c>
    </row>
    <row r="194" spans="1:11" ht="76.5" x14ac:dyDescent="0.25">
      <c r="A194" s="14" t="s">
        <v>315</v>
      </c>
      <c r="B194" s="26" t="s">
        <v>133</v>
      </c>
      <c r="C194" s="16" t="s">
        <v>52</v>
      </c>
      <c r="D194" s="17">
        <v>25.53</v>
      </c>
      <c r="E194" s="9">
        <v>9.6999999999999993</v>
      </c>
      <c r="F194" s="9"/>
      <c r="G194" s="25">
        <v>59.59</v>
      </c>
      <c r="H194" s="13">
        <f t="shared" si="6"/>
        <v>1521.33</v>
      </c>
      <c r="I194" s="10">
        <f>E194*G194</f>
        <v>578.02300000000002</v>
      </c>
      <c r="J194" s="10"/>
      <c r="K194" s="10">
        <f t="shared" si="7"/>
        <v>2099.3530000000001</v>
      </c>
    </row>
    <row r="195" spans="1:11" x14ac:dyDescent="0.25">
      <c r="A195" s="22" t="s">
        <v>316</v>
      </c>
      <c r="B195" s="4" t="s">
        <v>135</v>
      </c>
      <c r="C195" s="28"/>
      <c r="D195" s="28"/>
      <c r="E195" s="9"/>
      <c r="F195" s="9"/>
      <c r="G195" s="25">
        <v>0</v>
      </c>
      <c r="H195" s="13">
        <f t="shared" si="6"/>
        <v>0</v>
      </c>
      <c r="I195" s="10"/>
      <c r="J195" s="10"/>
      <c r="K195" s="10">
        <f t="shared" si="7"/>
        <v>0</v>
      </c>
    </row>
    <row r="196" spans="1:11" x14ac:dyDescent="0.25">
      <c r="A196" s="11" t="s">
        <v>317</v>
      </c>
      <c r="B196" s="11" t="s">
        <v>56</v>
      </c>
      <c r="C196" s="23" t="s">
        <v>8</v>
      </c>
      <c r="D196" s="24">
        <v>81.569999999999993</v>
      </c>
      <c r="E196" s="9">
        <v>7.76</v>
      </c>
      <c r="F196" s="9"/>
      <c r="G196" s="25">
        <v>7.08</v>
      </c>
      <c r="H196" s="13">
        <f t="shared" si="6"/>
        <v>577.51</v>
      </c>
      <c r="I196" s="10">
        <f>E196*G196</f>
        <v>54.940799999999996</v>
      </c>
      <c r="J196" s="10"/>
      <c r="K196" s="10">
        <f t="shared" si="7"/>
        <v>632.45079999999996</v>
      </c>
    </row>
    <row r="197" spans="1:11" x14ac:dyDescent="0.25">
      <c r="A197" s="11" t="s">
        <v>318</v>
      </c>
      <c r="B197" s="11" t="s">
        <v>57</v>
      </c>
      <c r="C197" s="23" t="s">
        <v>8</v>
      </c>
      <c r="D197" s="24">
        <v>81.569999999999993</v>
      </c>
      <c r="E197" s="9">
        <v>3.88</v>
      </c>
      <c r="F197" s="9"/>
      <c r="G197" s="25">
        <v>13.36</v>
      </c>
      <c r="H197" s="13">
        <f t="shared" si="6"/>
        <v>1089.77</v>
      </c>
      <c r="I197" s="10">
        <f>E197*G197</f>
        <v>51.836799999999997</v>
      </c>
      <c r="J197" s="10"/>
      <c r="K197" s="10">
        <f t="shared" si="7"/>
        <v>1141.6068</v>
      </c>
    </row>
    <row r="198" spans="1:11" ht="51" x14ac:dyDescent="0.25">
      <c r="A198" s="11" t="s">
        <v>319</v>
      </c>
      <c r="B198" s="26" t="s">
        <v>138</v>
      </c>
      <c r="C198" s="23" t="s">
        <v>8</v>
      </c>
      <c r="D198" s="24">
        <v>81.569999999999993</v>
      </c>
      <c r="E198" s="9">
        <v>26</v>
      </c>
      <c r="F198" s="9"/>
      <c r="G198" s="25">
        <v>13.92</v>
      </c>
      <c r="H198" s="13">
        <f t="shared" si="6"/>
        <v>1135.45</v>
      </c>
      <c r="I198" s="10">
        <f>E198*G198</f>
        <v>361.92</v>
      </c>
      <c r="J198" s="10"/>
      <c r="K198" s="10">
        <f t="shared" si="7"/>
        <v>1497.3700000000001</v>
      </c>
    </row>
    <row r="199" spans="1:11" ht="63.75" x14ac:dyDescent="0.25">
      <c r="A199" s="11" t="s">
        <v>320</v>
      </c>
      <c r="B199" s="26" t="s">
        <v>124</v>
      </c>
      <c r="C199" s="23" t="s">
        <v>8</v>
      </c>
      <c r="D199" s="24">
        <v>8.51</v>
      </c>
      <c r="E199" s="9"/>
      <c r="F199" s="9"/>
      <c r="G199" s="25">
        <v>34.770000000000003</v>
      </c>
      <c r="H199" s="13">
        <f t="shared" si="6"/>
        <v>295.89</v>
      </c>
      <c r="I199" s="10"/>
      <c r="J199" s="10"/>
      <c r="K199" s="10">
        <f t="shared" si="7"/>
        <v>295.89</v>
      </c>
    </row>
    <row r="200" spans="1:11" x14ac:dyDescent="0.25">
      <c r="A200" s="22" t="s">
        <v>321</v>
      </c>
      <c r="B200" s="4" t="s">
        <v>322</v>
      </c>
      <c r="C200" s="28"/>
      <c r="D200" s="28"/>
      <c r="E200" s="9"/>
      <c r="F200" s="9"/>
      <c r="G200" s="25">
        <v>0</v>
      </c>
      <c r="H200" s="13">
        <f t="shared" si="6"/>
        <v>0</v>
      </c>
      <c r="I200" s="10"/>
      <c r="J200" s="10"/>
      <c r="K200" s="10">
        <f t="shared" si="7"/>
        <v>0</v>
      </c>
    </row>
    <row r="201" spans="1:11" ht="38.25" x14ac:dyDescent="0.25">
      <c r="A201" s="11" t="s">
        <v>323</v>
      </c>
      <c r="B201" s="11" t="s">
        <v>122</v>
      </c>
      <c r="C201" s="23" t="s">
        <v>9</v>
      </c>
      <c r="D201" s="24">
        <v>2.59</v>
      </c>
      <c r="E201" s="9"/>
      <c r="F201" s="9"/>
      <c r="G201" s="25">
        <v>406.14</v>
      </c>
      <c r="H201" s="13">
        <f t="shared" si="6"/>
        <v>1051.9000000000001</v>
      </c>
      <c r="I201" s="10"/>
      <c r="J201" s="10"/>
      <c r="K201" s="10">
        <f t="shared" si="7"/>
        <v>1051.9000000000001</v>
      </c>
    </row>
    <row r="202" spans="1:11" ht="51" x14ac:dyDescent="0.25">
      <c r="A202" s="11" t="s">
        <v>324</v>
      </c>
      <c r="B202" s="26" t="s">
        <v>131</v>
      </c>
      <c r="C202" s="23" t="s">
        <v>9</v>
      </c>
      <c r="D202" s="24">
        <v>2.59</v>
      </c>
      <c r="E202" s="9"/>
      <c r="F202" s="9"/>
      <c r="G202" s="25">
        <v>87.45</v>
      </c>
      <c r="H202" s="13">
        <f t="shared" si="6"/>
        <v>226.49</v>
      </c>
      <c r="I202" s="10"/>
      <c r="J202" s="10"/>
      <c r="K202" s="10">
        <f t="shared" si="7"/>
        <v>226.49</v>
      </c>
    </row>
    <row r="203" spans="1:11" ht="89.25" x14ac:dyDescent="0.25">
      <c r="A203" s="14" t="s">
        <v>325</v>
      </c>
      <c r="B203" s="26" t="s">
        <v>205</v>
      </c>
      <c r="C203" s="16" t="s">
        <v>8</v>
      </c>
      <c r="D203" s="17">
        <v>37</v>
      </c>
      <c r="E203" s="9"/>
      <c r="F203" s="9"/>
      <c r="G203" s="25">
        <v>139.33000000000001</v>
      </c>
      <c r="H203" s="13">
        <f t="shared" si="6"/>
        <v>5155.21</v>
      </c>
      <c r="I203" s="10"/>
      <c r="J203" s="10"/>
      <c r="K203" s="10">
        <f t="shared" si="7"/>
        <v>5155.21</v>
      </c>
    </row>
    <row r="204" spans="1:11" ht="89.25" x14ac:dyDescent="0.25">
      <c r="A204" s="14" t="s">
        <v>326</v>
      </c>
      <c r="B204" s="26" t="s">
        <v>207</v>
      </c>
      <c r="C204" s="16" t="s">
        <v>52</v>
      </c>
      <c r="D204" s="17">
        <v>25.9</v>
      </c>
      <c r="E204" s="9"/>
      <c r="F204" s="9"/>
      <c r="G204" s="25">
        <v>29.01</v>
      </c>
      <c r="H204" s="13">
        <f t="shared" si="6"/>
        <v>751.35</v>
      </c>
      <c r="I204" s="10"/>
      <c r="J204" s="10"/>
      <c r="K204" s="10">
        <f t="shared" si="7"/>
        <v>751.35</v>
      </c>
    </row>
    <row r="205" spans="1:11" x14ac:dyDescent="0.25">
      <c r="A205" s="22" t="s">
        <v>327</v>
      </c>
      <c r="B205" s="4" t="s">
        <v>79</v>
      </c>
      <c r="C205" s="28"/>
      <c r="D205" s="28"/>
      <c r="E205" s="9"/>
      <c r="F205" s="9"/>
      <c r="G205" s="25">
        <v>0</v>
      </c>
      <c r="H205" s="13">
        <f t="shared" ref="H205:H220" si="9">TRUNC(((D205-F205)*G205),2)</f>
        <v>0</v>
      </c>
      <c r="I205" s="10"/>
      <c r="J205" s="10"/>
      <c r="K205" s="10">
        <f t="shared" ref="K205:K220" si="10">H205+I205</f>
        <v>0</v>
      </c>
    </row>
    <row r="206" spans="1:11" ht="25.5" x14ac:dyDescent="0.25">
      <c r="A206" s="11" t="s">
        <v>328</v>
      </c>
      <c r="B206" s="11" t="s">
        <v>147</v>
      </c>
      <c r="C206" s="23" t="s">
        <v>8</v>
      </c>
      <c r="D206" s="24">
        <v>2.64</v>
      </c>
      <c r="E206" s="9"/>
      <c r="F206" s="9"/>
      <c r="G206" s="25">
        <v>727.53</v>
      </c>
      <c r="H206" s="13">
        <f t="shared" si="9"/>
        <v>1920.67</v>
      </c>
      <c r="I206" s="10"/>
      <c r="J206" s="10"/>
      <c r="K206" s="10">
        <f t="shared" si="10"/>
        <v>1920.67</v>
      </c>
    </row>
    <row r="207" spans="1:11" ht="51" x14ac:dyDescent="0.25">
      <c r="A207" s="11" t="s">
        <v>329</v>
      </c>
      <c r="B207" s="26" t="s">
        <v>238</v>
      </c>
      <c r="C207" s="23" t="s">
        <v>8</v>
      </c>
      <c r="D207" s="24">
        <v>2.64</v>
      </c>
      <c r="E207" s="9"/>
      <c r="F207" s="9"/>
      <c r="G207" s="25">
        <v>700.27</v>
      </c>
      <c r="H207" s="13">
        <f t="shared" si="9"/>
        <v>1848.71</v>
      </c>
      <c r="I207" s="10"/>
      <c r="J207" s="10"/>
      <c r="K207" s="10">
        <f t="shared" si="10"/>
        <v>1848.71</v>
      </c>
    </row>
    <row r="208" spans="1:11" ht="25.5" x14ac:dyDescent="0.25">
      <c r="A208" s="11" t="s">
        <v>330</v>
      </c>
      <c r="B208" s="11" t="s">
        <v>149</v>
      </c>
      <c r="C208" s="23" t="s">
        <v>8</v>
      </c>
      <c r="D208" s="24">
        <v>1.89</v>
      </c>
      <c r="E208" s="9"/>
      <c r="F208" s="9"/>
      <c r="G208" s="25">
        <v>947.01</v>
      </c>
      <c r="H208" s="13">
        <f t="shared" si="9"/>
        <v>1789.84</v>
      </c>
      <c r="I208" s="10"/>
      <c r="J208" s="10"/>
      <c r="K208" s="10">
        <f t="shared" si="10"/>
        <v>1789.84</v>
      </c>
    </row>
    <row r="209" spans="1:11" x14ac:dyDescent="0.25">
      <c r="A209" s="22" t="s">
        <v>331</v>
      </c>
      <c r="B209" s="4" t="s">
        <v>84</v>
      </c>
      <c r="C209" s="28"/>
      <c r="D209" s="28"/>
      <c r="E209" s="9"/>
      <c r="F209" s="9"/>
      <c r="G209" s="25">
        <v>0</v>
      </c>
      <c r="H209" s="13">
        <f t="shared" si="9"/>
        <v>0</v>
      </c>
      <c r="I209" s="10"/>
      <c r="J209" s="10"/>
      <c r="K209" s="10">
        <f t="shared" si="10"/>
        <v>0</v>
      </c>
    </row>
    <row r="210" spans="1:11" ht="38.25" x14ac:dyDescent="0.25">
      <c r="A210" s="11" t="s">
        <v>332</v>
      </c>
      <c r="B210" s="11" t="s">
        <v>212</v>
      </c>
      <c r="C210" s="23" t="s">
        <v>52</v>
      </c>
      <c r="D210" s="24">
        <v>3</v>
      </c>
      <c r="E210" s="9"/>
      <c r="F210" s="9"/>
      <c r="G210" s="25">
        <v>17.64</v>
      </c>
      <c r="H210" s="13">
        <f t="shared" si="9"/>
        <v>52.92</v>
      </c>
      <c r="I210" s="10"/>
      <c r="J210" s="10"/>
      <c r="K210" s="10">
        <f t="shared" si="10"/>
        <v>52.92</v>
      </c>
    </row>
    <row r="211" spans="1:11" x14ac:dyDescent="0.25">
      <c r="A211" s="11" t="s">
        <v>333</v>
      </c>
      <c r="B211" s="11" t="s">
        <v>142</v>
      </c>
      <c r="C211" s="23" t="s">
        <v>51</v>
      </c>
      <c r="D211" s="24">
        <v>1</v>
      </c>
      <c r="E211" s="9"/>
      <c r="F211" s="9"/>
      <c r="G211" s="25">
        <v>15.65</v>
      </c>
      <c r="H211" s="13">
        <f t="shared" si="9"/>
        <v>15.65</v>
      </c>
      <c r="I211" s="10"/>
      <c r="J211" s="10"/>
      <c r="K211" s="10">
        <f t="shared" si="10"/>
        <v>15.65</v>
      </c>
    </row>
    <row r="212" spans="1:11" ht="38.25" x14ac:dyDescent="0.25">
      <c r="A212" s="11" t="s">
        <v>334</v>
      </c>
      <c r="B212" s="11" t="s">
        <v>140</v>
      </c>
      <c r="C212" s="23" t="s">
        <v>52</v>
      </c>
      <c r="D212" s="24">
        <v>20</v>
      </c>
      <c r="E212" s="9"/>
      <c r="F212" s="9"/>
      <c r="G212" s="25">
        <v>5.39</v>
      </c>
      <c r="H212" s="13">
        <f t="shared" si="9"/>
        <v>107.8</v>
      </c>
      <c r="I212" s="10"/>
      <c r="J212" s="10"/>
      <c r="K212" s="10">
        <f t="shared" si="10"/>
        <v>107.8</v>
      </c>
    </row>
    <row r="213" spans="1:11" ht="25.5" x14ac:dyDescent="0.25">
      <c r="A213" s="11" t="s">
        <v>335</v>
      </c>
      <c r="B213" s="11" t="s">
        <v>336</v>
      </c>
      <c r="C213" s="23" t="s">
        <v>54</v>
      </c>
      <c r="D213" s="24">
        <v>1</v>
      </c>
      <c r="E213" s="9"/>
      <c r="F213" s="9"/>
      <c r="G213" s="25">
        <v>34.53</v>
      </c>
      <c r="H213" s="13">
        <f t="shared" si="9"/>
        <v>34.53</v>
      </c>
      <c r="I213" s="10"/>
      <c r="J213" s="10"/>
      <c r="K213" s="10">
        <f t="shared" si="10"/>
        <v>34.53</v>
      </c>
    </row>
    <row r="214" spans="1:11" ht="63.75" x14ac:dyDescent="0.25">
      <c r="A214" s="11" t="s">
        <v>337</v>
      </c>
      <c r="B214" s="26" t="s">
        <v>338</v>
      </c>
      <c r="C214" s="23" t="s">
        <v>51</v>
      </c>
      <c r="D214" s="24">
        <v>1</v>
      </c>
      <c r="E214" s="9">
        <v>2</v>
      </c>
      <c r="F214" s="9"/>
      <c r="G214" s="25">
        <v>264.23</v>
      </c>
      <c r="H214" s="13">
        <f t="shared" si="9"/>
        <v>264.23</v>
      </c>
      <c r="I214" s="10">
        <f>E214*G214</f>
        <v>528.46</v>
      </c>
      <c r="J214" s="10"/>
      <c r="K214" s="10">
        <f t="shared" si="10"/>
        <v>792.69</v>
      </c>
    </row>
    <row r="215" spans="1:11" x14ac:dyDescent="0.25">
      <c r="A215" s="22" t="s">
        <v>339</v>
      </c>
      <c r="B215" s="4" t="s">
        <v>89</v>
      </c>
      <c r="C215" s="28"/>
      <c r="D215" s="28"/>
      <c r="E215" s="9"/>
      <c r="F215" s="9"/>
      <c r="G215" s="25">
        <v>0</v>
      </c>
      <c r="H215" s="13">
        <f t="shared" si="9"/>
        <v>0</v>
      </c>
      <c r="I215" s="10"/>
      <c r="J215" s="10"/>
      <c r="K215" s="10">
        <f t="shared" si="10"/>
        <v>0</v>
      </c>
    </row>
    <row r="216" spans="1:11" ht="38.25" x14ac:dyDescent="0.25">
      <c r="A216" s="11" t="s">
        <v>340</v>
      </c>
      <c r="B216" s="11" t="s">
        <v>90</v>
      </c>
      <c r="C216" s="23" t="s">
        <v>53</v>
      </c>
      <c r="D216" s="24">
        <v>139.59</v>
      </c>
      <c r="E216" s="9"/>
      <c r="F216" s="9"/>
      <c r="G216" s="25">
        <v>25.29</v>
      </c>
      <c r="H216" s="13">
        <f t="shared" si="9"/>
        <v>3530.23</v>
      </c>
      <c r="I216" s="10"/>
      <c r="J216" s="10"/>
      <c r="K216" s="10">
        <f t="shared" si="10"/>
        <v>3530.23</v>
      </c>
    </row>
    <row r="217" spans="1:11" ht="25.5" x14ac:dyDescent="0.25">
      <c r="A217" s="29" t="s">
        <v>341</v>
      </c>
      <c r="B217" s="29" t="s">
        <v>58</v>
      </c>
      <c r="C217" s="23" t="s">
        <v>8</v>
      </c>
      <c r="D217" s="24">
        <v>18.5</v>
      </c>
      <c r="E217" s="9"/>
      <c r="F217" s="9"/>
      <c r="G217" s="25">
        <v>47.37</v>
      </c>
      <c r="H217" s="13">
        <f t="shared" si="9"/>
        <v>876.34</v>
      </c>
      <c r="I217" s="10"/>
      <c r="J217" s="10"/>
      <c r="K217" s="10">
        <f t="shared" si="10"/>
        <v>876.34</v>
      </c>
    </row>
    <row r="218" spans="1:11" ht="25.5" x14ac:dyDescent="0.25">
      <c r="A218" s="29" t="s">
        <v>342</v>
      </c>
      <c r="B218" s="29" t="s">
        <v>91</v>
      </c>
      <c r="C218" s="23" t="s">
        <v>52</v>
      </c>
      <c r="D218" s="24">
        <v>8.6</v>
      </c>
      <c r="E218" s="9"/>
      <c r="F218" s="9"/>
      <c r="G218" s="25">
        <v>225.37</v>
      </c>
      <c r="H218" s="13">
        <f t="shared" si="9"/>
        <v>1938.18</v>
      </c>
      <c r="I218" s="10"/>
      <c r="J218" s="10"/>
      <c r="K218" s="10">
        <f t="shared" si="10"/>
        <v>1938.18</v>
      </c>
    </row>
    <row r="219" spans="1:11" ht="25.5" x14ac:dyDescent="0.25">
      <c r="A219" s="29" t="s">
        <v>343</v>
      </c>
      <c r="B219" s="29" t="s">
        <v>158</v>
      </c>
      <c r="C219" s="23" t="s">
        <v>52</v>
      </c>
      <c r="D219" s="24">
        <v>29.7</v>
      </c>
      <c r="E219" s="9"/>
      <c r="F219" s="9"/>
      <c r="G219" s="25">
        <v>96.85</v>
      </c>
      <c r="H219" s="13">
        <f t="shared" si="9"/>
        <v>2876.44</v>
      </c>
      <c r="I219" s="10"/>
      <c r="J219" s="10"/>
      <c r="K219" s="10">
        <f t="shared" si="10"/>
        <v>2876.44</v>
      </c>
    </row>
    <row r="220" spans="1:11" ht="38.25" x14ac:dyDescent="0.25">
      <c r="A220" s="29" t="s">
        <v>344</v>
      </c>
      <c r="B220" s="29" t="s">
        <v>155</v>
      </c>
      <c r="C220" s="23" t="s">
        <v>50</v>
      </c>
      <c r="D220" s="24">
        <v>37</v>
      </c>
      <c r="E220" s="9"/>
      <c r="F220" s="9"/>
      <c r="G220" s="25">
        <v>125.49</v>
      </c>
      <c r="H220" s="13">
        <f t="shared" si="9"/>
        <v>4643.13</v>
      </c>
      <c r="I220" s="10"/>
      <c r="J220" s="10"/>
      <c r="K220" s="10">
        <f t="shared" si="10"/>
        <v>4643.13</v>
      </c>
    </row>
    <row r="221" spans="1:11" x14ac:dyDescent="0.25">
      <c r="K221" s="19">
        <f>SUM(K12:K220)</f>
        <v>139830.85239135998</v>
      </c>
    </row>
    <row r="222" spans="1:11" x14ac:dyDescent="0.25">
      <c r="H222" t="s">
        <v>345</v>
      </c>
    </row>
    <row r="226" spans="8:9" x14ac:dyDescent="0.25">
      <c r="H226" s="30"/>
      <c r="I226" s="30"/>
    </row>
    <row r="227" spans="8:9" x14ac:dyDescent="0.25">
      <c r="H227" s="18" t="s">
        <v>346</v>
      </c>
    </row>
    <row r="228" spans="8:9" x14ac:dyDescent="0.25">
      <c r="H228" s="31" t="s">
        <v>347</v>
      </c>
      <c r="I228" s="31"/>
    </row>
    <row r="229" spans="8:9" x14ac:dyDescent="0.25">
      <c r="H229" s="31" t="s">
        <v>348</v>
      </c>
      <c r="I229" s="31"/>
    </row>
  </sheetData>
  <mergeCells count="17">
    <mergeCell ref="E8:K8"/>
    <mergeCell ref="H228:I228"/>
    <mergeCell ref="H229:I229"/>
    <mergeCell ref="A1:B1"/>
    <mergeCell ref="C1:K1"/>
    <mergeCell ref="A2:K2"/>
    <mergeCell ref="A3:K3"/>
    <mergeCell ref="A4:B8"/>
    <mergeCell ref="C4:D4"/>
    <mergeCell ref="E4:K4"/>
    <mergeCell ref="C5:D5"/>
    <mergeCell ref="E5:K5"/>
    <mergeCell ref="C6:D6"/>
    <mergeCell ref="E6:K6"/>
    <mergeCell ref="C7:D7"/>
    <mergeCell ref="E7:K7"/>
    <mergeCell ref="C8:D8"/>
  </mergeCells>
  <conditionalFormatting sqref="A11:B14">
    <cfRule type="expression" dxfId="9" priority="9" stopIfTrue="1">
      <formula>$C11=1</formula>
    </cfRule>
    <cfRule type="expression" dxfId="8" priority="10" stopIfTrue="1">
      <formula>OR($C11=0,$C11=2,$C11=3,$C11=4)</formula>
    </cfRule>
  </conditionalFormatting>
  <conditionalFormatting sqref="A17:B47">
    <cfRule type="expression" dxfId="7" priority="7" stopIfTrue="1">
      <formula>$C17=1</formula>
    </cfRule>
    <cfRule type="expression" dxfId="6" priority="8" stopIfTrue="1">
      <formula>OR($C17=0,$C17=2,$C17=3,$C17=4)</formula>
    </cfRule>
  </conditionalFormatting>
  <conditionalFormatting sqref="C11:C14">
    <cfRule type="expression" dxfId="5" priority="5" stopIfTrue="1">
      <formula>$C11=1</formula>
    </cfRule>
    <cfRule type="expression" dxfId="4" priority="6" stopIfTrue="1">
      <formula>OR($C11=0,$C11=2,$C11=3,$C11=4)</formula>
    </cfRule>
  </conditionalFormatting>
  <conditionalFormatting sqref="C17:D47">
    <cfRule type="expression" dxfId="3" priority="1" stopIfTrue="1">
      <formula>$C17=1</formula>
    </cfRule>
    <cfRule type="expression" dxfId="2" priority="2" stopIfTrue="1">
      <formula>OR($C17=0,$C17=2,$C17=3,$C17=4)</formula>
    </cfRule>
  </conditionalFormatting>
  <conditionalFormatting sqref="D12:D14">
    <cfRule type="expression" dxfId="1" priority="3" stopIfTrue="1">
      <formula>$C12=1</formula>
    </cfRule>
    <cfRule type="expression" dxfId="0" priority="4" stopIfTrue="1">
      <formula>OR($C12=0,$C12=2,$C12=3,$C12=4)</formula>
    </cfRule>
  </conditionalFormatting>
  <dataValidations count="1">
    <dataValidation allowBlank="1" showInputMessage="1" showErrorMessage="1" prompt="A entrada de quantidades é feita na coluna AJ se acompanhamento por BM, ou na aba &quot;Memória de Cálculo/PLQ&quot; se acompanhamento por PLE." sqref="D12:D47" xr:uid="{00000000-0002-0000-0700-000000000000}"/>
  </dataValidations>
  <pageMargins left="0.511811024" right="0.511811024" top="0.78740157499999996" bottom="0.78740157499999996" header="0.31496062000000002" footer="0.31496062000000002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 011_2025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lastPrinted>2026-04-24T10:37:31Z</cp:lastPrinted>
  <dcterms:created xsi:type="dcterms:W3CDTF">2026-03-23T14:50:53Z</dcterms:created>
  <dcterms:modified xsi:type="dcterms:W3CDTF">2026-05-18T11:38:52Z</dcterms:modified>
</cp:coreProperties>
</file>