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DEPARTAMENTO DE PROJETOS NOVOS\PERGOLADOS CORONEL EUGENIO MOTTA\01 - LICITAÇÃO 2026\"/>
    </mc:Choice>
  </mc:AlternateContent>
  <xr:revisionPtr revIDLastSave="0" documentId="13_ncr:1_{90B1F96E-3011-4181-A648-8243BD7AF98C}" xr6:coauthVersionLast="47" xr6:coauthVersionMax="47" xr10:uidLastSave="{00000000-0000-0000-0000-000000000000}"/>
  <bookViews>
    <workbookView xWindow="28680" yWindow="-120" windowWidth="29040" windowHeight="15840" tabRatio="500" activeTab="2" xr2:uid="{00000000-000D-0000-FFFF-FFFF00000000}"/>
  </bookViews>
  <sheets>
    <sheet name="PLANILHA ORÇAMENTÁRIA MADEIRA" sheetId="7" r:id="rId1"/>
    <sheet name="CRONOGRAMA" sheetId="6" r:id="rId2"/>
    <sheet name="COMPOSIÇÃO DE BDI" sheetId="9" r:id="rId3"/>
  </sheets>
  <definedNames>
    <definedName name="_xlnm.Print_Area" localSheetId="1">CRONOGRAMA!$A$1:$I$28</definedName>
    <definedName name="_xlnm.Print_Area" localSheetId="0">'PLANILHA ORÇAMENTÁRIA MADEIRA'!$A$1:$J$51</definedName>
    <definedName name="_xlnm.Print_Titles" localSheetId="0">'PLANILHA ORÇAMENTÁRIA MADEIRA'!$1:$12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6" i="9" l="1"/>
  <c r="K4" i="9"/>
  <c r="K3" i="9"/>
  <c r="K2" i="9"/>
  <c r="B5" i="6"/>
  <c r="B11" i="6"/>
  <c r="B9" i="6"/>
  <c r="B13" i="6"/>
  <c r="J6" i="7"/>
  <c r="H5" i="6" s="1"/>
  <c r="H23" i="9"/>
  <c r="F26" i="7" l="1"/>
  <c r="F27" i="7" s="1"/>
  <c r="F16" i="7"/>
  <c r="F17" i="7" s="1"/>
  <c r="J36" i="7"/>
  <c r="H17" i="7" l="1"/>
  <c r="I17" i="7" s="1"/>
  <c r="H27" i="7"/>
  <c r="I27" i="7" s="1"/>
  <c r="H22" i="7"/>
  <c r="I22" i="7" s="1"/>
  <c r="H21" i="7"/>
  <c r="I21" i="7" s="1"/>
  <c r="H20" i="7"/>
  <c r="I20" i="7" s="1"/>
  <c r="H15" i="7"/>
  <c r="I15" i="7" s="1"/>
  <c r="H19" i="7"/>
  <c r="I19" i="7" s="1"/>
  <c r="H32" i="7"/>
  <c r="I32" i="7" s="1"/>
  <c r="H31" i="7"/>
  <c r="I31" i="7" s="1"/>
  <c r="H29" i="7"/>
  <c r="I29" i="7" s="1"/>
  <c r="H25" i="7"/>
  <c r="I25" i="7" s="1"/>
  <c r="H16" i="7"/>
  <c r="I16" i="7" s="1"/>
  <c r="H26" i="7"/>
  <c r="I26" i="7" s="1"/>
  <c r="H30" i="7"/>
  <c r="I30" i="7" s="1"/>
  <c r="J35" i="7"/>
  <c r="J34" i="7" s="1"/>
  <c r="I24" i="7" l="1"/>
  <c r="C11" i="6" s="1"/>
  <c r="I14" i="7"/>
  <c r="C9" i="6" s="1"/>
  <c r="I18" i="7"/>
  <c r="I28" i="7"/>
  <c r="C13" i="6" l="1"/>
  <c r="I13" i="7"/>
  <c r="I23" i="7"/>
  <c r="I36" i="7" l="1"/>
  <c r="J27" i="7" l="1"/>
  <c r="C15" i="6"/>
  <c r="D15" i="6" s="1"/>
  <c r="I35" i="7"/>
  <c r="I34" i="7" s="1"/>
  <c r="J20" i="7"/>
  <c r="J15" i="7"/>
  <c r="J19" i="7"/>
  <c r="J26" i="7"/>
  <c r="J28" i="7"/>
  <c r="J25" i="7"/>
  <c r="J13" i="7"/>
  <c r="J30" i="7"/>
  <c r="J29" i="7"/>
  <c r="J23" i="7"/>
  <c r="J32" i="7"/>
  <c r="J21" i="7"/>
  <c r="J17" i="7"/>
  <c r="J14" i="7"/>
  <c r="J16" i="7"/>
  <c r="J31" i="7"/>
  <c r="J24" i="7"/>
  <c r="J18" i="7"/>
  <c r="J22" i="7"/>
  <c r="H11" i="6" l="1"/>
  <c r="H13" i="6"/>
  <c r="H18" i="6" s="1"/>
  <c r="F13" i="6"/>
  <c r="F11" i="6"/>
  <c r="F18" i="6" s="1"/>
  <c r="D13" i="6"/>
  <c r="D11" i="6"/>
  <c r="F9" i="6" l="1"/>
  <c r="D9" i="6"/>
  <c r="D18" i="6" s="1"/>
  <c r="H9" i="6"/>
  <c r="I18" i="6" l="1"/>
  <c r="E18" i="6"/>
  <c r="E19" i="6" s="1"/>
  <c r="D19" i="6"/>
  <c r="F19" i="6" s="1"/>
  <c r="H19" i="6" s="1"/>
  <c r="G18" i="6"/>
  <c r="G19" i="6" l="1"/>
  <c r="I19" i="6" s="1"/>
</calcChain>
</file>

<file path=xl/sharedStrings.xml><?xml version="1.0" encoding="utf-8"?>
<sst xmlns="http://schemas.openxmlformats.org/spreadsheetml/2006/main" count="184" uniqueCount="121">
  <si>
    <t>MUNICÍPIO:</t>
  </si>
  <si>
    <t>OBJETO:</t>
  </si>
  <si>
    <t>REFERÊNCIA:</t>
  </si>
  <si>
    <t>LOCAL:</t>
  </si>
  <si>
    <t>BDI NÃO DESONERADO:</t>
  </si>
  <si>
    <t>ITEM</t>
  </si>
  <si>
    <t>QUANT.</t>
  </si>
  <si>
    <t>m²</t>
  </si>
  <si>
    <t>m³</t>
  </si>
  <si>
    <t>CRONOGRAMA</t>
  </si>
  <si>
    <t>DESCRIÇÃO</t>
  </si>
  <si>
    <t>%</t>
  </si>
  <si>
    <t>TOTAL</t>
  </si>
  <si>
    <t>BANCO</t>
  </si>
  <si>
    <t>CÓDIGO</t>
  </si>
  <si>
    <t>SINAPI</t>
  </si>
  <si>
    <t>UNID.</t>
  </si>
  <si>
    <t>VALOR UNIT. COM BDI</t>
  </si>
  <si>
    <t>PESO (%)</t>
  </si>
  <si>
    <t>VALOR UNIT. SEM BDI</t>
  </si>
  <si>
    <t>ORÇAMENTO SINTÉTICO</t>
  </si>
  <si>
    <t>m</t>
  </si>
  <si>
    <t>Total sem BDI</t>
  </si>
  <si>
    <t>Total do BDI</t>
  </si>
  <si>
    <t>Total Geral</t>
  </si>
  <si>
    <t>item</t>
  </si>
  <si>
    <t>1º MÊS</t>
  </si>
  <si>
    <t>2º MÊS</t>
  </si>
  <si>
    <t>3º  MÊS</t>
  </si>
  <si>
    <t>R$</t>
  </si>
  <si>
    <t>TOTAL GERAL</t>
  </si>
  <si>
    <t>TOTAL DO MÊS</t>
  </si>
  <si>
    <t>TOTAL ACUMULADO</t>
  </si>
  <si>
    <t>BOITUVA - SP</t>
  </si>
  <si>
    <t>1.1</t>
  </si>
  <si>
    <t>1.1.1</t>
  </si>
  <si>
    <t>1.2</t>
  </si>
  <si>
    <t>1.2.1</t>
  </si>
  <si>
    <t>CONSTRUÇÃO DE PRAÇA NA CIDADE DE BOITUVA</t>
  </si>
  <si>
    <t>SIURB</t>
  </si>
  <si>
    <t>2.1</t>
  </si>
  <si>
    <t>18-080-011</t>
  </si>
  <si>
    <t>Terra preparada para plantio</t>
  </si>
  <si>
    <t>18-003-019</t>
  </si>
  <si>
    <t>Hera (hedera helix)</t>
  </si>
  <si>
    <t>dúzia</t>
  </si>
  <si>
    <t>18-003-023</t>
  </si>
  <si>
    <t>Maria sem vergonha (impatiens spp)</t>
  </si>
  <si>
    <t>1.1.2</t>
  </si>
  <si>
    <t>1.1.3</t>
  </si>
  <si>
    <t>PLANILHA ORÇAMENTÁRIA</t>
  </si>
  <si>
    <t>PREFEITURA MUNICIPAL DE BOITUVA</t>
  </si>
  <si>
    <t>DATA BASE NÃO DESONERADO</t>
  </si>
  <si>
    <t>BDI</t>
  </si>
  <si>
    <t>LEIS SOCIAIS</t>
  </si>
  <si>
    <t>LOCAL: ESQUINA DA CYBELAR E ESQUINA DO MAGAZINE LUIZA</t>
  </si>
  <si>
    <t>REVISÃO: 01</t>
  </si>
  <si>
    <t>OBRA: CONSTRUÇÃO DE PERGOLADOS DE MADEIRA NO MUNICIPIO DE BOITUVA/SP</t>
  </si>
  <si>
    <t>Instalação de pergolado de madeira, em maçaranduba, angelim ou equivalente da região, fixado com concreto sobre solo. af_11/2021</t>
  </si>
  <si>
    <t>PERGOLADO</t>
  </si>
  <si>
    <t>Estaca broca de concreto, diâmetro de 30cm, escavação manual com trado concha, com armadura de arranque. af_05/2020</t>
  </si>
  <si>
    <t>BANCO COM LIXEIRA E PAISAGISMO</t>
  </si>
  <si>
    <t>Banco de concreto armado Fck=30MPa, dim. 2,30x0,69m, com encosto em madeira angelin, dim. 2,06x0,59 a 0,28m, esp.=5cm, forma semi-elíptica, aparelhada, selada e envernizada com verniz SPARLACK CETOL IPIRANGA, 02 demãos - Rev 04_04/2022</t>
  </si>
  <si>
    <t>ORSE</t>
  </si>
  <si>
    <t>un.</t>
  </si>
  <si>
    <t>PINTURA VERNIZ (INCOLOR) POLIURETÂNICO (RESINA ALQUÍDICA MODIFICADA) EM MADEIRA, 3 DEMÃOS. AF_01/2021</t>
  </si>
  <si>
    <t>SIURB 01/2026</t>
  </si>
  <si>
    <t>SINAPI 02/2026</t>
  </si>
  <si>
    <t>CDHU 201</t>
  </si>
  <si>
    <t>COMPOSIÇÃO DO BDI</t>
  </si>
  <si>
    <t>Conforme legislação tributária municipal, definir estimativa de percentual da base de cálculo para o ISS:</t>
  </si>
  <si>
    <t>Sobre a base de cálculo, definir a respectiva alíquota do ISS (entre 2% e 5%):</t>
  </si>
  <si>
    <t>Itens</t>
  </si>
  <si>
    <t>Siglas</t>
  </si>
  <si>
    <t>% Adotado</t>
  </si>
  <si>
    <t>Situação</t>
  </si>
  <si>
    <t>1º Quartil</t>
  </si>
  <si>
    <t>Médio</t>
  </si>
  <si>
    <t>3º Quartil</t>
  </si>
  <si>
    <t>Administração geral</t>
  </si>
  <si>
    <t>AC</t>
  </si>
  <si>
    <t>-</t>
  </si>
  <si>
    <t>Seguro e Garantia</t>
  </si>
  <si>
    <t>SG</t>
  </si>
  <si>
    <t>Risco</t>
  </si>
  <si>
    <t>R</t>
  </si>
  <si>
    <t>Despesas Financeiras</t>
  </si>
  <si>
    <t>DF</t>
  </si>
  <si>
    <t>Lucro</t>
  </si>
  <si>
    <t>L</t>
  </si>
  <si>
    <t>Tributos (impostos COFINS 3%, e  PIS 0,65%)</t>
  </si>
  <si>
    <t>CP</t>
  </si>
  <si>
    <t>Tributos (ISS, variável de acordo com o município)</t>
  </si>
  <si>
    <t>ISS</t>
  </si>
  <si>
    <t>Tributos (Contribuição Previdenciária sobre a Receita Bruta - 0% ou 4,5% - Desoneração)</t>
  </si>
  <si>
    <t>CPRB</t>
  </si>
  <si>
    <t>BDI SEM desoneração
(Fórmula Acórdão TCU)</t>
  </si>
  <si>
    <t>BDI PAD</t>
  </si>
  <si>
    <t>OK</t>
  </si>
  <si>
    <t>BDI COM desoneração</t>
  </si>
  <si>
    <t>BDI DES</t>
  </si>
  <si>
    <t>__________________________________________</t>
  </si>
  <si>
    <t>PERGOLADO 1 - ESQUINA CYBELAR</t>
  </si>
  <si>
    <t>PERGOLADO 2 - ESQUINA MAGAZINE LUIZA</t>
  </si>
  <si>
    <t>Diego Rogério Alonso Gomes</t>
  </si>
  <si>
    <t>Boituva, 11 de maio de 2026.</t>
  </si>
  <si>
    <t>RRT SI15808782I00CT001</t>
  </si>
  <si>
    <t>Arquiteto e Urbanista - CAU A66983-0</t>
  </si>
  <si>
    <t>2.1.1</t>
  </si>
  <si>
    <t>2.2</t>
  </si>
  <si>
    <t>2.2.1</t>
  </si>
  <si>
    <t>2.2.2</t>
  </si>
  <si>
    <t>2.2.3</t>
  </si>
  <si>
    <t>2.2.4</t>
  </si>
  <si>
    <t>2.1.2</t>
  </si>
  <si>
    <t>2.1.3</t>
  </si>
  <si>
    <t>1.2.2</t>
  </si>
  <si>
    <t>1.2.3</t>
  </si>
  <si>
    <t>1.2.4</t>
  </si>
  <si>
    <t>ORSE 01/2026</t>
  </si>
  <si>
    <t>CDHU 201 | SINAPI 02/2026 | SIURB 01/2026 | ORSE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</si>
</sst>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quot;R$&quot;#,##0.00"/>
    <numFmt numFmtId="165" formatCode="&quot;R$&quot;\ #,##0.00"/>
  </numFmts>
  <fonts count="22" x14ac:knownFonts="1">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b/>
      <sz val="11"/>
      <color rgb="FF000000"/>
      <name val="Calibri"/>
      <family val="2"/>
      <charset val="1"/>
    </font>
    <font>
      <b/>
      <sz val="12"/>
      <color rgb="FF000000"/>
      <name val="Calibri"/>
      <family val="2"/>
      <charset val="1"/>
    </font>
    <font>
      <sz val="11"/>
      <name val="Calibri"/>
      <family val="2"/>
      <charset val="1"/>
    </font>
    <font>
      <sz val="11"/>
      <color rgb="FF000000"/>
      <name val="Calibri"/>
      <family val="2"/>
      <charset val="1"/>
    </font>
    <font>
      <sz val="11"/>
      <color rgb="FF000000"/>
      <name val="Calibri"/>
      <family val="2"/>
      <scheme val="minor"/>
    </font>
    <font>
      <b/>
      <sz val="11"/>
      <color rgb="FF000000"/>
      <name val="Calibri"/>
      <family val="2"/>
      <scheme val="minor"/>
    </font>
    <font>
      <sz val="10"/>
      <color theme="1"/>
      <name val="Arial"/>
      <family val="2"/>
    </font>
    <font>
      <b/>
      <sz val="10"/>
      <color theme="1"/>
      <name val="Arial"/>
      <family val="2"/>
    </font>
    <font>
      <sz val="12"/>
      <color theme="1"/>
      <name val="Arial"/>
      <family val="2"/>
    </font>
    <font>
      <sz val="8"/>
      <name val="Calibri"/>
      <family val="2"/>
      <charset val="1"/>
    </font>
    <font>
      <b/>
      <sz val="14"/>
      <color theme="1"/>
      <name val="Arial"/>
      <family val="2"/>
    </font>
    <font>
      <b/>
      <sz val="12"/>
      <color theme="1"/>
      <name val="Arial"/>
      <family val="2"/>
    </font>
    <font>
      <sz val="10"/>
      <name val="Arial"/>
      <family val="2"/>
    </font>
    <font>
      <sz val="9"/>
      <name val="Arial"/>
      <family val="2"/>
    </font>
    <font>
      <b/>
      <sz val="11"/>
      <name val="Arial"/>
      <family val="2"/>
    </font>
    <font>
      <sz val="11"/>
      <name val="Arial"/>
      <family val="2"/>
    </font>
    <font>
      <sz val="12"/>
      <color theme="1"/>
      <name val="Calibri"/>
      <family val="2"/>
      <scheme val="minor"/>
    </font>
    <font>
      <u/>
      <sz val="12"/>
      <color theme="1"/>
      <name val="Arial"/>
      <family val="2"/>
    </font>
  </fonts>
  <fills count="16">
    <fill>
      <patternFill patternType="none"/>
    </fill>
    <fill>
      <patternFill patternType="gray125"/>
    </fill>
    <fill>
      <patternFill patternType="solid">
        <fgColor theme="9" tint="0.39997558519241921"/>
        <bgColor rgb="FFFFFFCC"/>
      </patternFill>
    </fill>
    <fill>
      <patternFill patternType="solid">
        <fgColor theme="4" tint="0.39997558519241921"/>
        <bgColor rgb="FFFFFFCC"/>
      </patternFill>
    </fill>
    <fill>
      <patternFill patternType="solid">
        <fgColor theme="4" tint="0.39997558519241921"/>
        <bgColor indexed="64"/>
      </patternFill>
    </fill>
    <fill>
      <patternFill patternType="solid">
        <fgColor theme="0" tint="-0.249977111117893"/>
        <bgColor rgb="FFFFFFCC"/>
      </patternFill>
    </fill>
    <fill>
      <patternFill patternType="solid">
        <fgColor theme="9" tint="0.59999389629810485"/>
        <bgColor indexed="64"/>
      </patternFill>
    </fill>
    <fill>
      <patternFill patternType="solid">
        <fgColor theme="2"/>
        <bgColor indexed="64"/>
      </patternFill>
    </fill>
    <fill>
      <patternFill patternType="solid">
        <fgColor rgb="FF9900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43"/>
        <bgColor indexed="64"/>
      </patternFill>
    </fill>
    <fill>
      <patternFill patternType="solid">
        <fgColor theme="0" tint="-0.249977111117893"/>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auto="1"/>
      </right>
      <top/>
      <bottom style="thin">
        <color auto="1"/>
      </bottom>
      <diagonal/>
    </border>
  </borders>
  <cellStyleXfs count="13">
    <xf numFmtId="0" fontId="0" fillId="0" borderId="0"/>
    <xf numFmtId="0" fontId="7" fillId="0" borderId="0"/>
    <xf numFmtId="0" fontId="3"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6" fillId="0" borderId="0"/>
  </cellStyleXfs>
  <cellXfs count="202">
    <xf numFmtId="0" fontId="0" fillId="0" borderId="0" xfId="0"/>
    <xf numFmtId="0" fontId="4" fillId="3" borderId="1" xfId="1" applyFont="1" applyFill="1" applyBorder="1" applyAlignment="1">
      <alignment vertical="center"/>
    </xf>
    <xf numFmtId="0" fontId="8" fillId="6" borderId="1" xfId="0" applyFont="1" applyFill="1" applyBorder="1" applyAlignment="1">
      <alignment horizontal="center"/>
    </xf>
    <xf numFmtId="44" fontId="8" fillId="6" borderId="1" xfId="4" applyFont="1" applyFill="1" applyBorder="1" applyAlignment="1">
      <alignment horizontal="center"/>
    </xf>
    <xf numFmtId="0" fontId="8" fillId="4" borderId="1" xfId="0" applyFont="1" applyFill="1" applyBorder="1" applyAlignment="1">
      <alignment horizontal="center"/>
    </xf>
    <xf numFmtId="0" fontId="8" fillId="4" borderId="1" xfId="0" applyFont="1" applyFill="1" applyBorder="1"/>
    <xf numFmtId="44" fontId="8" fillId="4" borderId="1" xfId="4" applyFont="1" applyFill="1" applyBorder="1" applyAlignment="1">
      <alignment horizontal="center"/>
    </xf>
    <xf numFmtId="10" fontId="8" fillId="4" borderId="1" xfId="5" applyNumberFormat="1" applyFont="1" applyFill="1" applyBorder="1" applyAlignment="1">
      <alignment horizontal="center"/>
    </xf>
    <xf numFmtId="0" fontId="8" fillId="6" borderId="1" xfId="0" applyFont="1" applyFill="1" applyBorder="1"/>
    <xf numFmtId="10" fontId="8" fillId="6" borderId="1" xfId="5" applyNumberFormat="1" applyFont="1" applyFill="1" applyBorder="1" applyAlignment="1">
      <alignment horizontal="center"/>
    </xf>
    <xf numFmtId="0" fontId="11" fillId="0" borderId="0" xfId="6" applyFont="1" applyAlignment="1">
      <alignment vertical="center"/>
    </xf>
    <xf numFmtId="0" fontId="2" fillId="0" borderId="0" xfId="6"/>
    <xf numFmtId="0" fontId="10" fillId="0" borderId="0" xfId="6" applyFont="1" applyAlignment="1">
      <alignment vertical="center"/>
    </xf>
    <xf numFmtId="0" fontId="10" fillId="0" borderId="0" xfId="6" applyFont="1"/>
    <xf numFmtId="0" fontId="10" fillId="0" borderId="0" xfId="6" applyFont="1" applyAlignment="1">
      <alignment horizontal="left" vertical="center"/>
    </xf>
    <xf numFmtId="43" fontId="10" fillId="0" borderId="0" xfId="7" applyFont="1" applyAlignment="1">
      <alignment horizontal="left" vertical="center"/>
    </xf>
    <xf numFmtId="0" fontId="2" fillId="0" borderId="0" xfId="6" applyAlignment="1">
      <alignment horizontal="center"/>
    </xf>
    <xf numFmtId="0" fontId="2" fillId="7" borderId="1" xfId="6" applyFill="1" applyBorder="1" applyAlignment="1">
      <alignment horizontal="center"/>
    </xf>
    <xf numFmtId="0" fontId="2" fillId="0" borderId="1" xfId="6" applyBorder="1"/>
    <xf numFmtId="164" fontId="2" fillId="0" borderId="1" xfId="6" applyNumberFormat="1" applyBorder="1" applyAlignment="1">
      <alignment horizontal="center"/>
    </xf>
    <xf numFmtId="10" fontId="2" fillId="0" borderId="1" xfId="6" applyNumberFormat="1" applyBorder="1" applyAlignment="1">
      <alignment horizontal="center"/>
    </xf>
    <xf numFmtId="10" fontId="2" fillId="0" borderId="0" xfId="6" applyNumberFormat="1" applyAlignment="1">
      <alignment horizontal="center"/>
    </xf>
    <xf numFmtId="164" fontId="2" fillId="8" borderId="1" xfId="6" applyNumberFormat="1" applyFill="1" applyBorder="1" applyAlignment="1">
      <alignment horizontal="center"/>
    </xf>
    <xf numFmtId="10" fontId="2" fillId="8" borderId="1" xfId="6" applyNumberFormat="1" applyFill="1" applyBorder="1" applyAlignment="1">
      <alignment horizontal="center"/>
    </xf>
    <xf numFmtId="9" fontId="4" fillId="7" borderId="13" xfId="8" applyFont="1" applyFill="1" applyBorder="1" applyAlignment="1">
      <alignment horizontal="center"/>
    </xf>
    <xf numFmtId="10" fontId="4" fillId="0" borderId="0" xfId="6" applyNumberFormat="1" applyFont="1" applyAlignment="1">
      <alignment horizontal="center"/>
    </xf>
    <xf numFmtId="164" fontId="4" fillId="0" borderId="0" xfId="6" applyNumberFormat="1" applyFont="1" applyAlignment="1">
      <alignment horizontal="center"/>
    </xf>
    <xf numFmtId="0" fontId="4" fillId="0" borderId="0" xfId="6" applyFont="1" applyAlignment="1">
      <alignment vertical="center"/>
    </xf>
    <xf numFmtId="164" fontId="4" fillId="0" borderId="0" xfId="6" applyNumberFormat="1" applyFont="1" applyAlignment="1">
      <alignment vertical="center"/>
    </xf>
    <xf numFmtId="0" fontId="2" fillId="7" borderId="2" xfId="6" applyFill="1" applyBorder="1" applyAlignment="1">
      <alignment horizontal="right" vertical="center"/>
    </xf>
    <xf numFmtId="164" fontId="2" fillId="0" borderId="3" xfId="6" applyNumberFormat="1" applyBorder="1"/>
    <xf numFmtId="10" fontId="2" fillId="0" borderId="3" xfId="8" applyNumberFormat="1" applyFont="1" applyBorder="1"/>
    <xf numFmtId="0" fontId="2" fillId="7" borderId="6" xfId="6" applyFill="1" applyBorder="1" applyAlignment="1">
      <alignment horizontal="right" vertical="center"/>
    </xf>
    <xf numFmtId="164" fontId="2" fillId="0" borderId="14" xfId="6" applyNumberFormat="1" applyBorder="1"/>
    <xf numFmtId="10" fontId="2" fillId="0" borderId="14" xfId="6" applyNumberFormat="1" applyBorder="1"/>
    <xf numFmtId="165" fontId="2" fillId="0" borderId="14" xfId="6" applyNumberFormat="1" applyBorder="1"/>
    <xf numFmtId="10" fontId="2" fillId="0" borderId="7" xfId="6" applyNumberFormat="1" applyBorder="1"/>
    <xf numFmtId="44" fontId="8" fillId="6" borderId="1" xfId="4" applyFont="1" applyFill="1" applyBorder="1" applyAlignment="1"/>
    <xf numFmtId="44" fontId="8" fillId="4" borderId="1" xfId="4" applyFont="1" applyFill="1" applyBorder="1" applyAlignment="1"/>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center" vertical="center" wrapText="1"/>
    </xf>
    <xf numFmtId="0" fontId="8" fillId="0" borderId="7" xfId="0" applyFont="1" applyBorder="1" applyAlignment="1">
      <alignment horizontal="center" vertical="center"/>
    </xf>
    <xf numFmtId="0" fontId="8" fillId="9" borderId="1" xfId="0" applyFont="1" applyFill="1" applyBorder="1" applyAlignment="1">
      <alignment horizontal="center"/>
    </xf>
    <xf numFmtId="0" fontId="8" fillId="9" borderId="1" xfId="0" applyFont="1" applyFill="1" applyBorder="1" applyAlignment="1">
      <alignment wrapText="1"/>
    </xf>
    <xf numFmtId="2" fontId="8" fillId="9" borderId="1" xfId="0" applyNumberFormat="1" applyFont="1" applyFill="1" applyBorder="1" applyAlignment="1">
      <alignment horizontal="center"/>
    </xf>
    <xf numFmtId="44" fontId="8" fillId="9" borderId="1" xfId="4" applyFont="1" applyFill="1" applyBorder="1" applyAlignment="1">
      <alignment horizontal="center"/>
    </xf>
    <xf numFmtId="10" fontId="8" fillId="9" borderId="1" xfId="5" applyNumberFormat="1" applyFont="1" applyFill="1" applyBorder="1" applyAlignment="1">
      <alignment horizontal="center"/>
    </xf>
    <xf numFmtId="10" fontId="8" fillId="6" borderId="1" xfId="4" applyNumberFormat="1" applyFont="1" applyFill="1" applyBorder="1" applyAlignment="1">
      <alignment horizontal="center"/>
    </xf>
    <xf numFmtId="10" fontId="8" fillId="4" borderId="1" xfId="4" applyNumberFormat="1" applyFont="1" applyFill="1" applyBorder="1" applyAlignment="1">
      <alignment horizontal="center"/>
    </xf>
    <xf numFmtId="44" fontId="8" fillId="9" borderId="1" xfId="4" applyFont="1" applyFill="1" applyBorder="1" applyAlignment="1"/>
    <xf numFmtId="10" fontId="8" fillId="9" borderId="1" xfId="4" applyNumberFormat="1" applyFont="1" applyFill="1" applyBorder="1" applyAlignment="1">
      <alignment horizontal="center"/>
    </xf>
    <xf numFmtId="0" fontId="2" fillId="4" borderId="1" xfId="6" applyFill="1" applyBorder="1" applyAlignment="1">
      <alignment horizontal="center"/>
    </xf>
    <xf numFmtId="10" fontId="2" fillId="0" borderId="4" xfId="8" applyNumberFormat="1" applyFont="1" applyBorder="1"/>
    <xf numFmtId="0" fontId="11" fillId="0" borderId="20" xfId="0" applyFont="1" applyBorder="1" applyAlignment="1">
      <alignment vertical="center"/>
    </xf>
    <xf numFmtId="0" fontId="10" fillId="0" borderId="21" xfId="0" applyFont="1" applyBorder="1"/>
    <xf numFmtId="0" fontId="10" fillId="12" borderId="4" xfId="0" applyFont="1" applyFill="1" applyBorder="1" applyAlignment="1">
      <alignment horizontal="center" vertical="center"/>
    </xf>
    <xf numFmtId="0" fontId="11" fillId="0" borderId="24" xfId="0" applyFont="1" applyBorder="1"/>
    <xf numFmtId="0" fontId="10" fillId="0" borderId="25" xfId="0" applyFont="1" applyBorder="1"/>
    <xf numFmtId="0" fontId="10" fillId="12" borderId="27" xfId="0" applyFont="1" applyFill="1" applyBorder="1" applyAlignment="1">
      <alignment horizontal="center" vertical="center"/>
    </xf>
    <xf numFmtId="0" fontId="10" fillId="0" borderId="0" xfId="0" applyFont="1"/>
    <xf numFmtId="0" fontId="10" fillId="0" borderId="22" xfId="0" applyFont="1" applyBorder="1" applyAlignment="1">
      <alignment vertical="center"/>
    </xf>
    <xf numFmtId="0" fontId="10" fillId="0" borderId="21" xfId="0" applyFont="1" applyBorder="1" applyAlignment="1">
      <alignment vertical="center" wrapText="1"/>
    </xf>
    <xf numFmtId="0" fontId="10" fillId="0" borderId="24" xfId="0" applyFont="1" applyBorder="1"/>
    <xf numFmtId="0" fontId="10" fillId="0" borderId="24"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0" fillId="0" borderId="25" xfId="0" applyFont="1" applyBorder="1" applyAlignment="1">
      <alignment horizontal="center" vertical="center"/>
    </xf>
    <xf numFmtId="0" fontId="10" fillId="12" borderId="10" xfId="0" applyFont="1" applyFill="1" applyBorder="1" applyAlignment="1">
      <alignment horizontal="center" vertical="center"/>
    </xf>
    <xf numFmtId="10" fontId="10" fillId="0" borderId="27" xfId="5" applyNumberFormat="1" applyFont="1" applyBorder="1" applyAlignment="1">
      <alignment horizontal="center" vertical="center"/>
    </xf>
    <xf numFmtId="0" fontId="10" fillId="0" borderId="25" xfId="0" applyFont="1" applyBorder="1" applyAlignment="1">
      <alignment vertical="center"/>
    </xf>
    <xf numFmtId="43" fontId="10" fillId="0" borderId="0" xfId="3" applyFont="1" applyFill="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43" fontId="10" fillId="0" borderId="30" xfId="3" applyFont="1" applyFill="1" applyBorder="1" applyAlignment="1">
      <alignment horizontal="left" vertical="center"/>
    </xf>
    <xf numFmtId="0" fontId="10" fillId="0" borderId="30" xfId="0" applyFont="1" applyBorder="1" applyAlignment="1">
      <alignment vertical="center"/>
    </xf>
    <xf numFmtId="0" fontId="10" fillId="0" borderId="31" xfId="0" applyFont="1" applyBorder="1" applyAlignment="1">
      <alignment vertical="center"/>
    </xf>
    <xf numFmtId="10" fontId="10" fillId="0" borderId="32" xfId="5" applyNumberFormat="1" applyFont="1" applyBorder="1" applyAlignment="1">
      <alignment horizontal="center" vertical="center"/>
    </xf>
    <xf numFmtId="0" fontId="0" fillId="0" borderId="17" xfId="0" applyBorder="1"/>
    <xf numFmtId="0" fontId="0" fillId="0" borderId="18" xfId="0" applyBorder="1"/>
    <xf numFmtId="0" fontId="0" fillId="0" borderId="30" xfId="0" applyBorder="1"/>
    <xf numFmtId="0" fontId="0" fillId="0" borderId="19" xfId="0" applyBorder="1"/>
    <xf numFmtId="44" fontId="8" fillId="13" borderId="1" xfId="4" applyFont="1" applyFill="1" applyBorder="1" applyAlignment="1">
      <alignment horizontal="center"/>
    </xf>
    <xf numFmtId="0" fontId="9" fillId="4" borderId="1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8" fillId="6" borderId="1" xfId="0" applyFont="1" applyFill="1" applyBorder="1" applyAlignment="1">
      <alignment horizontal="center"/>
    </xf>
    <xf numFmtId="0" fontId="8" fillId="9" borderId="1" xfId="0" applyFont="1" applyFill="1" applyBorder="1" applyAlignment="1">
      <alignment horizontal="center"/>
    </xf>
    <xf numFmtId="0" fontId="8" fillId="4" borderId="1" xfId="0" applyFont="1" applyFill="1" applyBorder="1" applyAlignment="1">
      <alignment horizontal="center"/>
    </xf>
    <xf numFmtId="0" fontId="14" fillId="11" borderId="17" xfId="0" applyFont="1" applyFill="1" applyBorder="1" applyAlignment="1">
      <alignment horizontal="center" vertical="center"/>
    </xf>
    <xf numFmtId="0" fontId="14" fillId="11" borderId="18" xfId="0" applyFont="1" applyFill="1" applyBorder="1" applyAlignment="1">
      <alignment horizontal="center" vertical="center"/>
    </xf>
    <xf numFmtId="0" fontId="14" fillId="11" borderId="19"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25" xfId="0" applyFont="1" applyFill="1" applyBorder="1" applyAlignment="1">
      <alignment horizontal="center" vertical="center"/>
    </xf>
    <xf numFmtId="0" fontId="10" fillId="12" borderId="23" xfId="0" applyFont="1" applyFill="1" applyBorder="1" applyAlignment="1">
      <alignment horizontal="center" vertical="center" wrapText="1"/>
    </xf>
    <xf numFmtId="0" fontId="10" fillId="12" borderId="26" xfId="0" applyFont="1" applyFill="1" applyBorder="1" applyAlignment="1">
      <alignment horizontal="center" vertical="center" wrapText="1"/>
    </xf>
    <xf numFmtId="0" fontId="10" fillId="0" borderId="20" xfId="0" applyFont="1" applyBorder="1" applyAlignment="1">
      <alignment horizontal="left" vertical="center"/>
    </xf>
    <xf numFmtId="0" fontId="10" fillId="0" borderId="22" xfId="0" applyFont="1" applyBorder="1" applyAlignment="1">
      <alignment horizontal="left" vertical="center"/>
    </xf>
    <xf numFmtId="0" fontId="10" fillId="0" borderId="24" xfId="0" applyFont="1" applyBorder="1" applyAlignment="1">
      <alignment horizontal="left" vertical="center"/>
    </xf>
    <xf numFmtId="0" fontId="10" fillId="0" borderId="0" xfId="0" applyFont="1" applyAlignment="1">
      <alignment horizontal="left" vertical="center"/>
    </xf>
    <xf numFmtId="0" fontId="10" fillId="12" borderId="11" xfId="0" applyFont="1" applyFill="1" applyBorder="1" applyAlignment="1">
      <alignment horizontal="center" vertical="center"/>
    </xf>
    <xf numFmtId="0" fontId="10" fillId="12" borderId="28" xfId="0" applyFont="1" applyFill="1" applyBorder="1" applyAlignment="1">
      <alignment horizontal="center" vertical="center"/>
    </xf>
    <xf numFmtId="0" fontId="0" fillId="5" borderId="1" xfId="1" applyFont="1" applyFill="1" applyBorder="1" applyAlignment="1">
      <alignment horizontal="left" vertical="center"/>
    </xf>
    <xf numFmtId="0" fontId="5" fillId="2" borderId="1" xfId="1" applyFont="1" applyFill="1" applyBorder="1" applyAlignment="1">
      <alignment horizontal="center" vertical="center"/>
    </xf>
    <xf numFmtId="0" fontId="5" fillId="3" borderId="1" xfId="1" applyFont="1" applyFill="1" applyBorder="1" applyAlignment="1">
      <alignment horizontal="center" vertical="center"/>
    </xf>
    <xf numFmtId="0" fontId="6" fillId="5" borderId="1" xfId="1" applyFont="1" applyFill="1" applyBorder="1" applyAlignment="1">
      <alignment horizontal="left" vertical="center"/>
    </xf>
    <xf numFmtId="10" fontId="7" fillId="2" borderId="1" xfId="5" applyNumberFormat="1" applyFill="1" applyBorder="1" applyAlignment="1">
      <alignment horizontal="center" vertical="center"/>
    </xf>
    <xf numFmtId="0" fontId="4" fillId="5" borderId="1" xfId="1" applyFont="1" applyFill="1" applyBorder="1" applyAlignment="1">
      <alignment horizontal="left" vertical="center"/>
    </xf>
    <xf numFmtId="10" fontId="4" fillId="0" borderId="0" xfId="6" applyNumberFormat="1" applyFont="1" applyAlignment="1">
      <alignment horizontal="center" vertical="center"/>
    </xf>
    <xf numFmtId="0" fontId="12" fillId="0" borderId="0" xfId="6" applyFont="1" applyAlignment="1">
      <alignment horizontal="right" vertical="center"/>
    </xf>
    <xf numFmtId="0" fontId="4" fillId="2" borderId="1" xfId="0" applyFont="1" applyFill="1" applyBorder="1" applyAlignment="1">
      <alignment horizontal="center" vertical="center"/>
    </xf>
    <xf numFmtId="0" fontId="2" fillId="10" borderId="5" xfId="6" applyFill="1" applyBorder="1" applyAlignment="1">
      <alignment horizontal="center" vertical="center"/>
    </xf>
    <xf numFmtId="0" fontId="2" fillId="10" borderId="13" xfId="6" applyFill="1" applyBorder="1" applyAlignment="1">
      <alignment horizontal="center" vertical="center"/>
    </xf>
    <xf numFmtId="0" fontId="2" fillId="10" borderId="8" xfId="6" applyFill="1" applyBorder="1" applyAlignment="1">
      <alignment horizontal="center"/>
    </xf>
    <xf numFmtId="0" fontId="2" fillId="10" borderId="10" xfId="6" applyFill="1" applyBorder="1" applyAlignment="1">
      <alignment horizontal="center"/>
    </xf>
    <xf numFmtId="0" fontId="14" fillId="11" borderId="17" xfId="9" applyFont="1" applyFill="1" applyBorder="1" applyAlignment="1">
      <alignment horizontal="center" vertical="center"/>
    </xf>
    <xf numFmtId="0" fontId="14" fillId="11" borderId="18" xfId="9" applyFont="1" applyFill="1" applyBorder="1" applyAlignment="1">
      <alignment horizontal="center" vertical="center"/>
    </xf>
    <xf numFmtId="0" fontId="14" fillId="11" borderId="33" xfId="9" applyFont="1" applyFill="1" applyBorder="1" applyAlignment="1">
      <alignment horizontal="center" vertical="center"/>
    </xf>
    <xf numFmtId="0" fontId="1" fillId="0" borderId="0" xfId="9"/>
    <xf numFmtId="0" fontId="11" fillId="0" borderId="20" xfId="9" applyFont="1" applyBorder="1" applyAlignment="1">
      <alignment vertical="center"/>
    </xf>
    <xf numFmtId="0" fontId="10" fillId="0" borderId="21" xfId="9" applyFont="1" applyBorder="1"/>
    <xf numFmtId="0" fontId="15" fillId="6" borderId="20" xfId="9" applyFont="1" applyFill="1" applyBorder="1" applyAlignment="1">
      <alignment horizontal="center" vertical="center"/>
    </xf>
    <xf numFmtId="0" fontId="15" fillId="6" borderId="22" xfId="9" applyFont="1" applyFill="1" applyBorder="1" applyAlignment="1">
      <alignment horizontal="center" vertical="center"/>
    </xf>
    <xf numFmtId="0" fontId="15" fillId="6" borderId="21" xfId="9" applyFont="1" applyFill="1" applyBorder="1" applyAlignment="1">
      <alignment horizontal="center" vertical="center"/>
    </xf>
    <xf numFmtId="0" fontId="10" fillId="12" borderId="23" xfId="9" applyFont="1" applyFill="1" applyBorder="1" applyAlignment="1">
      <alignment horizontal="center" vertical="center" wrapText="1"/>
    </xf>
    <xf numFmtId="0" fontId="10" fillId="12" borderId="4" xfId="9" applyFont="1" applyFill="1" applyBorder="1" applyAlignment="1">
      <alignment horizontal="center" vertical="center"/>
    </xf>
    <xf numFmtId="0" fontId="11" fillId="0" borderId="24" xfId="9" applyFont="1" applyBorder="1" applyAlignment="1">
      <alignment vertical="center"/>
    </xf>
    <xf numFmtId="0" fontId="10" fillId="0" borderId="25" xfId="9" applyFont="1" applyBorder="1"/>
    <xf numFmtId="0" fontId="15" fillId="6" borderId="24" xfId="9" applyFont="1" applyFill="1" applyBorder="1" applyAlignment="1">
      <alignment horizontal="center" vertical="center"/>
    </xf>
    <xf numFmtId="0" fontId="15" fillId="6" borderId="0" xfId="9" applyFont="1" applyFill="1" applyAlignment="1">
      <alignment horizontal="center" vertical="center"/>
    </xf>
    <xf numFmtId="0" fontId="15" fillId="6" borderId="25" xfId="9" applyFont="1" applyFill="1" applyBorder="1" applyAlignment="1">
      <alignment horizontal="center" vertical="center"/>
    </xf>
    <xf numFmtId="0" fontId="10" fillId="12" borderId="26" xfId="9" applyFont="1" applyFill="1" applyBorder="1" applyAlignment="1">
      <alignment horizontal="center" vertical="center" wrapText="1"/>
    </xf>
    <xf numFmtId="0" fontId="10" fillId="12" borderId="27" xfId="9" applyFont="1" applyFill="1" applyBorder="1" applyAlignment="1">
      <alignment horizontal="center" vertical="center"/>
    </xf>
    <xf numFmtId="0" fontId="11" fillId="0" borderId="24" xfId="9" applyFont="1" applyBorder="1"/>
    <xf numFmtId="0" fontId="10" fillId="0" borderId="0" xfId="9" applyFont="1"/>
    <xf numFmtId="0" fontId="10" fillId="0" borderId="20" xfId="9" applyFont="1" applyBorder="1" applyAlignment="1">
      <alignment vertical="center"/>
    </xf>
    <xf numFmtId="0" fontId="10" fillId="0" borderId="22" xfId="9" applyFont="1" applyBorder="1" applyAlignment="1">
      <alignment vertical="center"/>
    </xf>
    <xf numFmtId="0" fontId="10" fillId="0" borderId="22" xfId="9" applyFont="1" applyBorder="1" applyAlignment="1">
      <alignment vertical="center" wrapText="1"/>
    </xf>
    <xf numFmtId="0" fontId="10" fillId="0" borderId="21" xfId="9" applyFont="1" applyBorder="1" applyAlignment="1">
      <alignment horizontal="center" vertical="center"/>
    </xf>
    <xf numFmtId="0" fontId="10" fillId="12" borderId="12" xfId="9" applyFont="1" applyFill="1" applyBorder="1" applyAlignment="1">
      <alignment horizontal="center" vertical="center" wrapText="1"/>
    </xf>
    <xf numFmtId="0" fontId="10" fillId="0" borderId="24" xfId="9" applyFont="1" applyBorder="1"/>
    <xf numFmtId="0" fontId="10" fillId="0" borderId="24" xfId="9" applyFont="1" applyBorder="1" applyAlignment="1">
      <alignment vertical="center"/>
    </xf>
    <xf numFmtId="0" fontId="10" fillId="0" borderId="0" xfId="9" applyFont="1" applyAlignment="1">
      <alignment vertical="center"/>
    </xf>
    <xf numFmtId="0" fontId="10" fillId="0" borderId="0" xfId="9" applyFont="1" applyAlignment="1">
      <alignment horizontal="center" vertical="center"/>
    </xf>
    <xf numFmtId="10" fontId="10" fillId="0" borderId="25" xfId="10" applyNumberFormat="1" applyFont="1" applyFill="1" applyBorder="1" applyAlignment="1">
      <alignment horizontal="center" vertical="center"/>
    </xf>
    <xf numFmtId="0" fontId="10" fillId="12" borderId="10" xfId="9" applyFont="1" applyFill="1" applyBorder="1" applyAlignment="1">
      <alignment horizontal="center" vertical="center"/>
    </xf>
    <xf numFmtId="10" fontId="10" fillId="0" borderId="27" xfId="10" applyNumberFormat="1" applyFont="1" applyBorder="1" applyAlignment="1">
      <alignment horizontal="center" vertical="center"/>
    </xf>
    <xf numFmtId="0" fontId="10" fillId="0" borderId="24" xfId="9" applyFont="1" applyBorder="1" applyAlignment="1">
      <alignment horizontal="left" vertical="center"/>
    </xf>
    <xf numFmtId="0" fontId="10" fillId="0" borderId="0" xfId="9" applyFont="1" applyAlignment="1">
      <alignment horizontal="left" vertical="center"/>
    </xf>
    <xf numFmtId="0" fontId="10" fillId="12" borderId="11" xfId="9" applyFont="1" applyFill="1" applyBorder="1" applyAlignment="1">
      <alignment horizontal="center" vertical="center"/>
    </xf>
    <xf numFmtId="43" fontId="10" fillId="0" borderId="0" xfId="11" applyFont="1" applyFill="1" applyBorder="1" applyAlignment="1">
      <alignment horizontal="left" vertical="center"/>
    </xf>
    <xf numFmtId="0" fontId="10" fillId="12" borderId="28" xfId="9" applyFont="1" applyFill="1" applyBorder="1" applyAlignment="1">
      <alignment horizontal="center" vertical="center"/>
    </xf>
    <xf numFmtId="0" fontId="10" fillId="0" borderId="29" xfId="9" applyFont="1" applyBorder="1"/>
    <xf numFmtId="0" fontId="10" fillId="0" borderId="30" xfId="9" applyFont="1" applyBorder="1"/>
    <xf numFmtId="0" fontId="10" fillId="0" borderId="29" xfId="9" applyFont="1" applyBorder="1" applyAlignment="1">
      <alignment horizontal="left" vertical="center"/>
    </xf>
    <xf numFmtId="0" fontId="10" fillId="0" borderId="30" xfId="9" applyFont="1" applyBorder="1" applyAlignment="1">
      <alignment horizontal="left" vertical="center"/>
    </xf>
    <xf numFmtId="43" fontId="10" fillId="0" borderId="30" xfId="11" applyFont="1" applyFill="1" applyBorder="1" applyAlignment="1">
      <alignment horizontal="left" vertical="center"/>
    </xf>
    <xf numFmtId="0" fontId="10" fillId="0" borderId="30" xfId="9" applyFont="1" applyBorder="1" applyAlignment="1">
      <alignment vertical="center"/>
    </xf>
    <xf numFmtId="10" fontId="10" fillId="0" borderId="31" xfId="10" applyNumberFormat="1" applyFont="1" applyFill="1" applyBorder="1" applyAlignment="1">
      <alignment horizontal="center" vertical="center"/>
    </xf>
    <xf numFmtId="0" fontId="10" fillId="12" borderId="34" xfId="9" applyFont="1" applyFill="1" applyBorder="1" applyAlignment="1">
      <alignment horizontal="center" vertical="center"/>
    </xf>
    <xf numFmtId="10" fontId="10" fillId="0" borderId="7" xfId="10" applyNumberFormat="1" applyFont="1" applyBorder="1" applyAlignment="1">
      <alignment horizontal="center" vertical="center"/>
    </xf>
    <xf numFmtId="43" fontId="1" fillId="0" borderId="0" xfId="11" applyFont="1"/>
    <xf numFmtId="0" fontId="17" fillId="0" borderId="1" xfId="12" applyFont="1" applyBorder="1" applyAlignment="1">
      <alignment horizontal="left" wrapText="1"/>
    </xf>
    <xf numFmtId="10" fontId="17" fillId="14" borderId="1" xfId="12" applyNumberFormat="1" applyFont="1" applyFill="1" applyBorder="1" applyAlignment="1" applyProtection="1">
      <alignment horizontal="center"/>
      <protection locked="0"/>
    </xf>
    <xf numFmtId="0" fontId="17" fillId="0" borderId="1" xfId="12" applyFont="1" applyBorder="1" applyAlignment="1">
      <alignment horizontal="left"/>
    </xf>
    <xf numFmtId="0" fontId="16" fillId="0" borderId="0" xfId="12"/>
    <xf numFmtId="0" fontId="18" fillId="0" borderId="1" xfId="12" applyFont="1" applyBorder="1" applyAlignment="1">
      <alignment horizontal="center" vertical="center"/>
    </xf>
    <xf numFmtId="4" fontId="18" fillId="0" borderId="1" xfId="12" applyNumberFormat="1" applyFont="1" applyBorder="1" applyAlignment="1">
      <alignment horizontal="center" vertical="center" wrapText="1"/>
    </xf>
    <xf numFmtId="10" fontId="19" fillId="0" borderId="0" xfId="12" applyNumberFormat="1" applyFont="1" applyAlignment="1">
      <alignment horizontal="center" vertical="center"/>
    </xf>
    <xf numFmtId="0" fontId="16" fillId="0" borderId="1" xfId="12" applyBorder="1" applyAlignment="1">
      <alignment horizontal="left" vertical="center" wrapText="1"/>
    </xf>
    <xf numFmtId="0" fontId="19" fillId="0" borderId="1" xfId="12" applyFont="1" applyBorder="1" applyAlignment="1">
      <alignment horizontal="center" vertical="center"/>
    </xf>
    <xf numFmtId="10" fontId="19" fillId="14" borderId="1" xfId="12" applyNumberFormat="1" applyFont="1" applyFill="1" applyBorder="1" applyAlignment="1" applyProtection="1">
      <alignment horizontal="center" vertical="center"/>
      <protection locked="0"/>
    </xf>
    <xf numFmtId="4" fontId="18" fillId="0" borderId="1" xfId="12" applyNumberFormat="1" applyFont="1" applyBorder="1" applyAlignment="1">
      <alignment horizontal="center" vertical="center"/>
    </xf>
    <xf numFmtId="10" fontId="19" fillId="0" borderId="1" xfId="12" applyNumberFormat="1" applyFont="1" applyBorder="1" applyAlignment="1">
      <alignment horizontal="center" vertical="center"/>
    </xf>
    <xf numFmtId="0" fontId="16" fillId="0" borderId="1" xfId="12" applyBorder="1" applyAlignment="1">
      <alignment horizontal="left" vertical="center"/>
    </xf>
    <xf numFmtId="10" fontId="19" fillId="0" borderId="1" xfId="12" applyNumberFormat="1" applyFont="1" applyBorder="1" applyAlignment="1">
      <alignment horizontal="center" vertical="center" wrapText="1"/>
    </xf>
    <xf numFmtId="10" fontId="1" fillId="0" borderId="0" xfId="9" applyNumberFormat="1"/>
    <xf numFmtId="0" fontId="16" fillId="15" borderId="1" xfId="12" applyFill="1" applyBorder="1" applyAlignment="1">
      <alignment horizontal="left" vertical="center" wrapText="1"/>
    </xf>
    <xf numFmtId="0" fontId="19" fillId="15" borderId="1" xfId="12" applyFont="1" applyFill="1" applyBorder="1" applyAlignment="1">
      <alignment horizontal="center" vertical="center" wrapText="1"/>
    </xf>
    <xf numFmtId="10" fontId="19" fillId="15" borderId="1" xfId="12" applyNumberFormat="1" applyFont="1" applyFill="1" applyBorder="1" applyAlignment="1">
      <alignment horizontal="center" vertical="center"/>
    </xf>
    <xf numFmtId="4" fontId="18" fillId="0" borderId="1" xfId="12" applyNumberFormat="1" applyFont="1" applyBorder="1" applyAlignment="1">
      <alignment horizontal="center" vertical="center" wrapText="1"/>
    </xf>
    <xf numFmtId="0" fontId="1" fillId="0" borderId="8" xfId="9" applyBorder="1" applyAlignment="1">
      <alignment horizontal="left"/>
    </xf>
    <xf numFmtId="0" fontId="1" fillId="0" borderId="9" xfId="9" applyBorder="1" applyAlignment="1">
      <alignment horizontal="left"/>
    </xf>
    <xf numFmtId="0" fontId="1" fillId="0" borderId="10" xfId="9" applyBorder="1" applyAlignment="1">
      <alignment horizontal="left"/>
    </xf>
    <xf numFmtId="0" fontId="1" fillId="0" borderId="1" xfId="9" applyBorder="1" applyAlignment="1">
      <alignment horizontal="center"/>
    </xf>
    <xf numFmtId="0" fontId="12" fillId="0" borderId="0" xfId="9" applyFont="1" applyAlignment="1">
      <alignment horizontal="center"/>
    </xf>
    <xf numFmtId="0" fontId="20" fillId="0" borderId="0" xfId="9" applyFont="1" applyAlignment="1">
      <alignment horizontal="center"/>
    </xf>
    <xf numFmtId="0" fontId="12" fillId="0" borderId="0" xfId="9" applyFont="1" applyAlignment="1">
      <alignment horizontal="center"/>
    </xf>
    <xf numFmtId="0" fontId="21" fillId="0" borderId="0" xfId="9" applyFont="1" applyAlignment="1">
      <alignment horizontal="center"/>
    </xf>
    <xf numFmtId="164" fontId="2" fillId="0" borderId="1" xfId="6" applyNumberFormat="1" applyFill="1" applyBorder="1" applyAlignment="1">
      <alignment horizontal="center"/>
    </xf>
    <xf numFmtId="10" fontId="2" fillId="0" borderId="1" xfId="6" applyNumberFormat="1" applyFill="1" applyBorder="1" applyAlignment="1">
      <alignment horizontal="center"/>
    </xf>
    <xf numFmtId="0" fontId="4" fillId="7" borderId="8" xfId="6" applyFont="1" applyFill="1" applyBorder="1" applyAlignment="1">
      <alignment horizontal="right" vertical="center"/>
    </xf>
    <xf numFmtId="0" fontId="4" fillId="7" borderId="10" xfId="6" applyFont="1" applyFill="1" applyBorder="1" applyAlignment="1">
      <alignment horizontal="right" vertical="center"/>
    </xf>
    <xf numFmtId="164" fontId="4" fillId="7" borderId="1" xfId="6" applyNumberFormat="1" applyFont="1" applyFill="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25" xfId="0" applyFont="1" applyBorder="1" applyAlignment="1">
      <alignment vertical="center" wrapText="1"/>
    </xf>
    <xf numFmtId="0" fontId="10" fillId="12" borderId="35" xfId="0" applyFont="1" applyFill="1" applyBorder="1" applyAlignment="1">
      <alignment horizontal="center" vertical="center" wrapText="1"/>
    </xf>
  </cellXfs>
  <cellStyles count="13">
    <cellStyle name="Moeda" xfId="4" builtinId="4"/>
    <cellStyle name="Normal" xfId="0" builtinId="0"/>
    <cellStyle name="Normal 2" xfId="1" xr:uid="{00000000-0005-0000-0000-000006000000}"/>
    <cellStyle name="Normal 2 2" xfId="12" xr:uid="{BC9956A0-5411-43A4-BD2B-8382677404B7}"/>
    <cellStyle name="Normal 3" xfId="2" xr:uid="{00000000-0005-0000-0000-000007000000}"/>
    <cellStyle name="Normal 4" xfId="6" xr:uid="{21F22A45-27CB-47E6-AB48-4EFEB68AA03D}"/>
    <cellStyle name="Normal 5" xfId="9" xr:uid="{55C61352-3F62-4405-9D01-3FAEB5284DB3}"/>
    <cellStyle name="Porcentagem" xfId="5" builtinId="5"/>
    <cellStyle name="Porcentagem 2" xfId="8" xr:uid="{72C37B46-C8B9-4C36-BDF0-02C9D5477003}"/>
    <cellStyle name="Porcentagem 3" xfId="10" xr:uid="{7B329EC7-81A7-4F55-A979-C6771DA820A7}"/>
    <cellStyle name="Vírgula" xfId="3" builtinId="3"/>
    <cellStyle name="Vírgula 2" xfId="7" xr:uid="{123D2B8F-F1A7-4013-8F45-CEF148B1B7CD}"/>
    <cellStyle name="Vírgula 3" xfId="11" xr:uid="{194B4B09-A737-4C10-BA89-7D099B16EB11}"/>
  </cellStyles>
  <dxfs count="11">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b/>
        <i val="0"/>
      </font>
      <fill>
        <patternFill>
          <bgColor theme="0" tint="-0.14996795556505021"/>
        </patternFill>
      </fill>
    </dxf>
    <dxf>
      <font>
        <condense val="0"/>
        <extend val="0"/>
        <color indexed="17"/>
      </font>
      <border>
        <left style="thin">
          <color indexed="64"/>
        </left>
        <right style="thin">
          <color indexed="64"/>
        </right>
        <top style="thin">
          <color indexed="64"/>
        </top>
        <bottom style="thin">
          <color indexed="64"/>
        </bottom>
      </border>
    </dxf>
    <dxf>
      <font>
        <condense val="0"/>
        <extend val="0"/>
        <color indexed="10"/>
      </font>
      <border>
        <left style="thin">
          <color indexed="64"/>
        </left>
        <right style="thin">
          <color indexed="64"/>
        </right>
        <top style="thin">
          <color indexed="64"/>
        </top>
        <bottom style="thin">
          <color indexed="64"/>
        </bottom>
      </border>
    </dxf>
    <dxf>
      <fill>
        <patternFill>
          <bgColor rgb="FF990000"/>
        </patternFill>
      </fill>
    </dxf>
    <dxf>
      <fill>
        <patternFill>
          <bgColor rgb="FF990000"/>
        </patternFill>
      </fill>
    </dxf>
    <dxf>
      <fill>
        <patternFill>
          <bgColor rgb="FF990000"/>
        </patternFill>
      </fill>
    </dxf>
    <dxf>
      <fill>
        <patternFill>
          <bgColor rgb="FF990000"/>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95250</xdr:rowOff>
    </xdr:from>
    <xdr:to>
      <xdr:col>1</xdr:col>
      <xdr:colOff>571500</xdr:colOff>
      <xdr:row>7</xdr:row>
      <xdr:rowOff>95250</xdr:rowOff>
    </xdr:to>
    <xdr:pic>
      <xdr:nvPicPr>
        <xdr:cNvPr id="5" name="Imagem 1">
          <a:extLst>
            <a:ext uri="{FF2B5EF4-FFF2-40B4-BE49-F238E27FC236}">
              <a16:creationId xmlns:a16="http://schemas.microsoft.com/office/drawing/2014/main" id="{CF2B964C-B2EC-446C-B83B-21A8A0F42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00050"/>
          <a:ext cx="9525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447676</xdr:colOff>
      <xdr:row>0</xdr:row>
      <xdr:rowOff>47625</xdr:rowOff>
    </xdr:from>
    <xdr:to>
      <xdr:col>8</xdr:col>
      <xdr:colOff>409575</xdr:colOff>
      <xdr:row>3</xdr:row>
      <xdr:rowOff>156555</xdr:rowOff>
    </xdr:to>
    <xdr:pic>
      <xdr:nvPicPr>
        <xdr:cNvPr id="4" name="Imagem 3">
          <a:extLst>
            <a:ext uri="{FF2B5EF4-FFF2-40B4-BE49-F238E27FC236}">
              <a16:creationId xmlns:a16="http://schemas.microsoft.com/office/drawing/2014/main" id="{7AF5C877-761E-46D0-B206-8AB2E34E3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 t="-44" r="-9" b="-44"/>
        <a:stretch>
          <a:fillRect/>
        </a:stretch>
      </xdr:blipFill>
      <xdr:spPr bwMode="auto">
        <a:xfrm>
          <a:off x="6467476" y="47625"/>
          <a:ext cx="3352799" cy="699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xdr:row>
      <xdr:rowOff>95250</xdr:rowOff>
    </xdr:from>
    <xdr:to>
      <xdr:col>1</xdr:col>
      <xdr:colOff>457200</xdr:colOff>
      <xdr:row>7</xdr:row>
      <xdr:rowOff>95250</xdr:rowOff>
    </xdr:to>
    <xdr:pic>
      <xdr:nvPicPr>
        <xdr:cNvPr id="2" name="Imagem 1">
          <a:extLst>
            <a:ext uri="{FF2B5EF4-FFF2-40B4-BE49-F238E27FC236}">
              <a16:creationId xmlns:a16="http://schemas.microsoft.com/office/drawing/2014/main" id="{D3C44648-480D-410A-A0D9-91D7CEDB2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33375"/>
          <a:ext cx="9525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D95E9-CF0D-4744-B09A-90139E2DCA0F}">
  <sheetPr>
    <pageSetUpPr fitToPage="1"/>
  </sheetPr>
  <dimension ref="A1:J50"/>
  <sheetViews>
    <sheetView view="pageBreakPreview" zoomScaleNormal="100" zoomScaleSheetLayoutView="100" workbookViewId="0">
      <pane ySplit="12" topLeftCell="A13" activePane="bottomLeft" state="frozen"/>
      <selection pane="bottomLeft" activeCell="C2" sqref="C2:H3"/>
    </sheetView>
  </sheetViews>
  <sheetFormatPr defaultRowHeight="15" x14ac:dyDescent="0.25"/>
  <cols>
    <col min="1" max="1" width="7.42578125" customWidth="1"/>
    <col min="2" max="2" width="10.42578125" bestFit="1" customWidth="1"/>
    <col min="3" max="3" width="11.28515625" bestFit="1" customWidth="1"/>
    <col min="4" max="4" width="73.85546875" customWidth="1"/>
    <col min="5" max="5" width="10.140625" customWidth="1"/>
    <col min="6" max="6" width="12.7109375" customWidth="1"/>
    <col min="7" max="7" width="15.42578125" bestFit="1" customWidth="1"/>
    <col min="8" max="8" width="15.140625" bestFit="1" customWidth="1"/>
    <col min="9" max="9" width="16.7109375" customWidth="1"/>
    <col min="10" max="10" width="14.28515625" bestFit="1" customWidth="1"/>
  </cols>
  <sheetData>
    <row r="1" spans="1:10" ht="24" customHeight="1" thickBot="1" x14ac:dyDescent="0.3">
      <c r="A1" s="89" t="s">
        <v>50</v>
      </c>
      <c r="B1" s="90"/>
      <c r="C1" s="90"/>
      <c r="D1" s="90"/>
      <c r="E1" s="90"/>
      <c r="F1" s="90"/>
      <c r="G1" s="90"/>
      <c r="H1" s="90"/>
      <c r="I1" s="90"/>
      <c r="J1" s="91"/>
    </row>
    <row r="2" spans="1:10" ht="15" customHeight="1" x14ac:dyDescent="0.25">
      <c r="A2" s="54"/>
      <c r="B2" s="55"/>
      <c r="C2" s="92" t="s">
        <v>51</v>
      </c>
      <c r="D2" s="93"/>
      <c r="E2" s="93"/>
      <c r="F2" s="93"/>
      <c r="G2" s="93"/>
      <c r="H2" s="94"/>
      <c r="I2" s="98" t="s">
        <v>52</v>
      </c>
      <c r="J2" s="56" t="s">
        <v>68</v>
      </c>
    </row>
    <row r="3" spans="1:10" ht="15" customHeight="1" thickBot="1" x14ac:dyDescent="0.3">
      <c r="A3" s="57"/>
      <c r="B3" s="58"/>
      <c r="C3" s="95"/>
      <c r="D3" s="96"/>
      <c r="E3" s="96"/>
      <c r="F3" s="96"/>
      <c r="G3" s="96"/>
      <c r="H3" s="97"/>
      <c r="I3" s="99"/>
      <c r="J3" s="59" t="s">
        <v>67</v>
      </c>
    </row>
    <row r="4" spans="1:10" ht="15" customHeight="1" x14ac:dyDescent="0.25">
      <c r="A4" s="57"/>
      <c r="B4" s="60"/>
      <c r="C4" s="100"/>
      <c r="D4" s="101"/>
      <c r="E4" s="101"/>
      <c r="F4" s="101"/>
      <c r="G4" s="61"/>
      <c r="H4" s="62"/>
      <c r="I4" s="99"/>
      <c r="J4" s="59" t="s">
        <v>66</v>
      </c>
    </row>
    <row r="5" spans="1:10" ht="15" customHeight="1" x14ac:dyDescent="0.25">
      <c r="A5" s="57"/>
      <c r="B5" s="60"/>
      <c r="C5" s="64"/>
      <c r="D5" s="198"/>
      <c r="E5" s="198"/>
      <c r="F5" s="198"/>
      <c r="G5" s="199"/>
      <c r="H5" s="200"/>
      <c r="I5" s="201"/>
      <c r="J5" s="59" t="s">
        <v>119</v>
      </c>
    </row>
    <row r="6" spans="1:10" ht="15" customHeight="1" x14ac:dyDescent="0.25">
      <c r="A6" s="63"/>
      <c r="B6" s="60"/>
      <c r="C6" s="102" t="s">
        <v>57</v>
      </c>
      <c r="D6" s="103"/>
      <c r="E6" s="103"/>
      <c r="F6" s="103"/>
      <c r="G6" s="66"/>
      <c r="H6" s="67"/>
      <c r="I6" s="68" t="s">
        <v>53</v>
      </c>
      <c r="J6" s="69">
        <f>'COMPOSIÇÃO DE BDI'!G24</f>
        <v>0.23899999999999999</v>
      </c>
    </row>
    <row r="7" spans="1:10" ht="15" customHeight="1" x14ac:dyDescent="0.25">
      <c r="A7" s="63"/>
      <c r="B7" s="60"/>
      <c r="C7" s="64" t="s">
        <v>55</v>
      </c>
      <c r="D7" s="65"/>
      <c r="E7" s="65"/>
      <c r="F7" s="65"/>
      <c r="G7" s="66"/>
      <c r="H7" s="70"/>
      <c r="I7" s="104" t="s">
        <v>54</v>
      </c>
      <c r="J7" s="69">
        <v>1.2823</v>
      </c>
    </row>
    <row r="8" spans="1:10" ht="15" customHeight="1" x14ac:dyDescent="0.25">
      <c r="A8" s="63"/>
      <c r="B8" s="60"/>
      <c r="C8" s="64" t="s">
        <v>56</v>
      </c>
      <c r="D8" s="65"/>
      <c r="E8" s="65"/>
      <c r="F8" s="71"/>
      <c r="G8" s="66"/>
      <c r="H8" s="70"/>
      <c r="I8" s="105"/>
      <c r="J8" s="69">
        <v>1.1554</v>
      </c>
    </row>
    <row r="9" spans="1:10" ht="15" customHeight="1" thickBot="1" x14ac:dyDescent="0.3">
      <c r="A9" s="63"/>
      <c r="B9" s="60"/>
      <c r="C9" s="72"/>
      <c r="D9" s="73"/>
      <c r="E9" s="73"/>
      <c r="F9" s="74"/>
      <c r="G9" s="75"/>
      <c r="H9" s="76"/>
      <c r="I9" s="105"/>
      <c r="J9" s="77">
        <v>1.5669999999999999</v>
      </c>
    </row>
    <row r="10" spans="1:10" ht="9" customHeight="1" thickBot="1" x14ac:dyDescent="0.3">
      <c r="A10" s="78"/>
      <c r="B10" s="79"/>
      <c r="C10" s="80"/>
      <c r="D10" s="80"/>
      <c r="E10" s="80"/>
      <c r="F10" s="80"/>
      <c r="G10" s="80"/>
      <c r="H10" s="80"/>
      <c r="I10" s="79"/>
      <c r="J10" s="81"/>
    </row>
    <row r="11" spans="1:10" ht="21.75" customHeight="1" x14ac:dyDescent="0.25">
      <c r="A11" s="83" t="s">
        <v>20</v>
      </c>
      <c r="B11" s="84"/>
      <c r="C11" s="84"/>
      <c r="D11" s="84"/>
      <c r="E11" s="84"/>
      <c r="F11" s="84"/>
      <c r="G11" s="84"/>
      <c r="H11" s="84"/>
      <c r="I11" s="84"/>
      <c r="J11" s="85"/>
    </row>
    <row r="12" spans="1:10" ht="35.25" customHeight="1" thickBot="1" x14ac:dyDescent="0.3">
      <c r="A12" s="39" t="s">
        <v>5</v>
      </c>
      <c r="B12" s="40" t="s">
        <v>14</v>
      </c>
      <c r="C12" s="40" t="s">
        <v>13</v>
      </c>
      <c r="D12" s="40" t="s">
        <v>10</v>
      </c>
      <c r="E12" s="40" t="s">
        <v>16</v>
      </c>
      <c r="F12" s="40" t="s">
        <v>6</v>
      </c>
      <c r="G12" s="41" t="s">
        <v>19</v>
      </c>
      <c r="H12" s="41" t="s">
        <v>17</v>
      </c>
      <c r="I12" s="40" t="s">
        <v>12</v>
      </c>
      <c r="J12" s="42" t="s">
        <v>18</v>
      </c>
    </row>
    <row r="13" spans="1:10" x14ac:dyDescent="0.25">
      <c r="A13" s="4">
        <v>1</v>
      </c>
      <c r="B13" s="4"/>
      <c r="C13" s="4"/>
      <c r="D13" s="5" t="s">
        <v>102</v>
      </c>
      <c r="E13" s="4"/>
      <c r="F13" s="4"/>
      <c r="G13" s="6"/>
      <c r="H13" s="6"/>
      <c r="I13" s="6">
        <f>I14+I18</f>
        <v>18537.29939208</v>
      </c>
      <c r="J13" s="7">
        <f t="shared" ref="J13:J32" si="0">I13/$I$36</f>
        <v>0.63483022969121061</v>
      </c>
    </row>
    <row r="14" spans="1:10" x14ac:dyDescent="0.25">
      <c r="A14" s="2" t="s">
        <v>34</v>
      </c>
      <c r="B14" s="2"/>
      <c r="C14" s="2"/>
      <c r="D14" s="8" t="s">
        <v>59</v>
      </c>
      <c r="E14" s="2"/>
      <c r="F14" s="2"/>
      <c r="G14" s="3"/>
      <c r="H14" s="3"/>
      <c r="I14" s="3">
        <f>SUM(I15:I17)</f>
        <v>9563.8542820799994</v>
      </c>
      <c r="J14" s="9">
        <f t="shared" si="0"/>
        <v>0.32752472095369567</v>
      </c>
    </row>
    <row r="15" spans="1:10" ht="30" x14ac:dyDescent="0.25">
      <c r="A15" s="43" t="s">
        <v>35</v>
      </c>
      <c r="B15" s="43">
        <v>101175</v>
      </c>
      <c r="C15" s="43" t="s">
        <v>15</v>
      </c>
      <c r="D15" s="44" t="s">
        <v>60</v>
      </c>
      <c r="E15" s="43" t="s">
        <v>21</v>
      </c>
      <c r="F15" s="45">
        <v>6</v>
      </c>
      <c r="G15" s="82">
        <v>131.51</v>
      </c>
      <c r="H15" s="46">
        <f>G15*(1+J$6)</f>
        <v>162.94088999999997</v>
      </c>
      <c r="I15" s="46">
        <f>F15*H15</f>
        <v>977.64533999999981</v>
      </c>
      <c r="J15" s="47">
        <f t="shared" si="0"/>
        <v>3.3480541184651068E-2</v>
      </c>
    </row>
    <row r="16" spans="1:10" ht="30" x14ac:dyDescent="0.25">
      <c r="A16" s="43" t="s">
        <v>48</v>
      </c>
      <c r="B16" s="43">
        <v>103315</v>
      </c>
      <c r="C16" s="43" t="s">
        <v>15</v>
      </c>
      <c r="D16" s="44" t="s">
        <v>58</v>
      </c>
      <c r="E16" s="43" t="s">
        <v>7</v>
      </c>
      <c r="F16" s="45">
        <f>6.16*3.2</f>
        <v>19.712000000000003</v>
      </c>
      <c r="G16" s="82">
        <v>316.44</v>
      </c>
      <c r="H16" s="46">
        <f>G16*(1+J$6)</f>
        <v>392.06915999999995</v>
      </c>
      <c r="I16" s="46">
        <f>F16*H16</f>
        <v>7728.4672819200005</v>
      </c>
      <c r="J16" s="47">
        <f t="shared" si="0"/>
        <v>0.26466987213026649</v>
      </c>
    </row>
    <row r="17" spans="1:10" ht="30" x14ac:dyDescent="0.25">
      <c r="A17" s="43" t="s">
        <v>49</v>
      </c>
      <c r="B17" s="43">
        <v>102225</v>
      </c>
      <c r="C17" s="43" t="s">
        <v>15</v>
      </c>
      <c r="D17" s="44" t="s">
        <v>65</v>
      </c>
      <c r="E17" s="43" t="s">
        <v>7</v>
      </c>
      <c r="F17" s="45">
        <f>F16</f>
        <v>19.712000000000003</v>
      </c>
      <c r="G17" s="82">
        <v>35.119999999999997</v>
      </c>
      <c r="H17" s="46">
        <f>G17*(1+J$6)</f>
        <v>43.513679999999994</v>
      </c>
      <c r="I17" s="46">
        <f>F17*H17</f>
        <v>857.74166016000004</v>
      </c>
      <c r="J17" s="47">
        <f t="shared" si="0"/>
        <v>2.9374307638778154E-2</v>
      </c>
    </row>
    <row r="18" spans="1:10" x14ac:dyDescent="0.25">
      <c r="A18" s="2" t="s">
        <v>36</v>
      </c>
      <c r="B18" s="2"/>
      <c r="C18" s="2"/>
      <c r="D18" s="8" t="s">
        <v>61</v>
      </c>
      <c r="E18" s="2"/>
      <c r="F18" s="2"/>
      <c r="G18" s="3"/>
      <c r="H18" s="3"/>
      <c r="I18" s="3">
        <f>SUM(I19:I22)</f>
        <v>8973.4451099999987</v>
      </c>
      <c r="J18" s="9">
        <f t="shared" si="0"/>
        <v>0.30730550873751489</v>
      </c>
    </row>
    <row r="19" spans="1:10" ht="45" customHeight="1" x14ac:dyDescent="0.25">
      <c r="A19" s="43" t="s">
        <v>37</v>
      </c>
      <c r="B19" s="43">
        <v>3742</v>
      </c>
      <c r="C19" s="43" t="s">
        <v>63</v>
      </c>
      <c r="D19" s="44" t="s">
        <v>62</v>
      </c>
      <c r="E19" s="43" t="s">
        <v>64</v>
      </c>
      <c r="F19" s="45">
        <v>2</v>
      </c>
      <c r="G19" s="82">
        <v>3264.91</v>
      </c>
      <c r="H19" s="46">
        <f t="shared" ref="H19:H22" si="1">G19*(1+J$6)</f>
        <v>4045.2234899999994</v>
      </c>
      <c r="I19" s="46">
        <f t="shared" ref="I19:I22" si="2">F19*H19</f>
        <v>8090.4469799999988</v>
      </c>
      <c r="J19" s="47">
        <f t="shared" si="0"/>
        <v>0.27706626547836444</v>
      </c>
    </row>
    <row r="20" spans="1:10" x14ac:dyDescent="0.25">
      <c r="A20" s="43" t="s">
        <v>116</v>
      </c>
      <c r="B20" s="43" t="s">
        <v>41</v>
      </c>
      <c r="C20" s="43" t="s">
        <v>39</v>
      </c>
      <c r="D20" s="44" t="s">
        <v>42</v>
      </c>
      <c r="E20" s="43" t="s">
        <v>8</v>
      </c>
      <c r="F20" s="45">
        <v>0.5</v>
      </c>
      <c r="G20" s="82">
        <v>297.38</v>
      </c>
      <c r="H20" s="46">
        <f t="shared" si="1"/>
        <v>368.45381999999995</v>
      </c>
      <c r="I20" s="46">
        <f t="shared" si="2"/>
        <v>184.22690999999998</v>
      </c>
      <c r="J20" s="47">
        <f t="shared" si="0"/>
        <v>6.3090533910548849E-3</v>
      </c>
    </row>
    <row r="21" spans="1:10" x14ac:dyDescent="0.25">
      <c r="A21" s="43" t="s">
        <v>117</v>
      </c>
      <c r="B21" s="43" t="s">
        <v>46</v>
      </c>
      <c r="C21" s="43" t="s">
        <v>39</v>
      </c>
      <c r="D21" s="44" t="s">
        <v>47</v>
      </c>
      <c r="E21" s="43" t="s">
        <v>45</v>
      </c>
      <c r="F21" s="45">
        <v>4</v>
      </c>
      <c r="G21" s="82">
        <v>59.11</v>
      </c>
      <c r="H21" s="46">
        <f t="shared" si="1"/>
        <v>73.237289999999987</v>
      </c>
      <c r="I21" s="46">
        <f t="shared" si="2"/>
        <v>292.94915999999995</v>
      </c>
      <c r="J21" s="47">
        <f t="shared" si="0"/>
        <v>1.0032366559829288E-2</v>
      </c>
    </row>
    <row r="22" spans="1:10" x14ac:dyDescent="0.25">
      <c r="A22" s="43" t="s">
        <v>118</v>
      </c>
      <c r="B22" s="43" t="s">
        <v>43</v>
      </c>
      <c r="C22" s="43" t="s">
        <v>39</v>
      </c>
      <c r="D22" s="44" t="s">
        <v>44</v>
      </c>
      <c r="E22" s="43" t="s">
        <v>45</v>
      </c>
      <c r="F22" s="45">
        <v>6</v>
      </c>
      <c r="G22" s="82">
        <v>54.59</v>
      </c>
      <c r="H22" s="46">
        <f t="shared" si="1"/>
        <v>67.637010000000004</v>
      </c>
      <c r="I22" s="46">
        <f t="shared" si="2"/>
        <v>405.82206000000002</v>
      </c>
      <c r="J22" s="47">
        <f t="shared" si="0"/>
        <v>1.3897823308266308E-2</v>
      </c>
    </row>
    <row r="23" spans="1:10" x14ac:dyDescent="0.25">
      <c r="A23" s="4">
        <v>2</v>
      </c>
      <c r="B23" s="4"/>
      <c r="C23" s="4"/>
      <c r="D23" s="5" t="s">
        <v>103</v>
      </c>
      <c r="E23" s="4"/>
      <c r="F23" s="4"/>
      <c r="G23" s="6"/>
      <c r="H23" s="6"/>
      <c r="I23" s="6">
        <f>I24+I28</f>
        <v>10663.104944519997</v>
      </c>
      <c r="J23" s="7">
        <f t="shared" si="0"/>
        <v>0.36516977030878933</v>
      </c>
    </row>
    <row r="24" spans="1:10" x14ac:dyDescent="0.25">
      <c r="A24" s="2" t="s">
        <v>40</v>
      </c>
      <c r="B24" s="2"/>
      <c r="C24" s="2"/>
      <c r="D24" s="8" t="s">
        <v>59</v>
      </c>
      <c r="E24" s="2"/>
      <c r="F24" s="2"/>
      <c r="G24" s="3"/>
      <c r="H24" s="3"/>
      <c r="I24" s="3">
        <f>SUM(I25:I27)</f>
        <v>6108.745379519999</v>
      </c>
      <c r="J24" s="9">
        <f t="shared" si="0"/>
        <v>0.20920071205532087</v>
      </c>
    </row>
    <row r="25" spans="1:10" ht="30" x14ac:dyDescent="0.25">
      <c r="A25" s="43" t="s">
        <v>108</v>
      </c>
      <c r="B25" s="43">
        <v>101175</v>
      </c>
      <c r="C25" s="43" t="s">
        <v>15</v>
      </c>
      <c r="D25" s="44" t="s">
        <v>60</v>
      </c>
      <c r="E25" s="43" t="s">
        <v>21</v>
      </c>
      <c r="F25" s="45">
        <v>4</v>
      </c>
      <c r="G25" s="82">
        <v>131.51</v>
      </c>
      <c r="H25" s="46">
        <f>G25*(1+J$6)</f>
        <v>162.94088999999997</v>
      </c>
      <c r="I25" s="46">
        <f>F25*H25</f>
        <v>651.76355999999987</v>
      </c>
      <c r="J25" s="47">
        <f t="shared" si="0"/>
        <v>2.2320360789767377E-2</v>
      </c>
    </row>
    <row r="26" spans="1:10" ht="30" x14ac:dyDescent="0.25">
      <c r="A26" s="43" t="s">
        <v>114</v>
      </c>
      <c r="B26" s="43">
        <v>103315</v>
      </c>
      <c r="C26" s="43" t="s">
        <v>15</v>
      </c>
      <c r="D26" s="44" t="s">
        <v>58</v>
      </c>
      <c r="E26" s="43" t="s">
        <v>7</v>
      </c>
      <c r="F26" s="45">
        <f>4.32*2.9</f>
        <v>12.528</v>
      </c>
      <c r="G26" s="82">
        <v>316.44</v>
      </c>
      <c r="H26" s="46">
        <f>G26*(1+J$6)</f>
        <v>392.06915999999995</v>
      </c>
      <c r="I26" s="46">
        <f>F26*H26</f>
        <v>4911.8424364799994</v>
      </c>
      <c r="J26" s="47">
        <f t="shared" si="0"/>
        <v>0.16821145282305083</v>
      </c>
    </row>
    <row r="27" spans="1:10" ht="30" x14ac:dyDescent="0.25">
      <c r="A27" s="43" t="s">
        <v>115</v>
      </c>
      <c r="B27" s="43">
        <v>102225</v>
      </c>
      <c r="C27" s="43" t="s">
        <v>15</v>
      </c>
      <c r="D27" s="44" t="s">
        <v>65</v>
      </c>
      <c r="E27" s="43" t="s">
        <v>7</v>
      </c>
      <c r="F27" s="45">
        <f>F26</f>
        <v>12.528</v>
      </c>
      <c r="G27" s="82">
        <v>35.119999999999997</v>
      </c>
      <c r="H27" s="46">
        <f>G27*(1+J$6)</f>
        <v>43.513679999999994</v>
      </c>
      <c r="I27" s="46">
        <f>F27*H27</f>
        <v>545.13938303999998</v>
      </c>
      <c r="J27" s="47">
        <f t="shared" si="0"/>
        <v>1.8668898442502673E-2</v>
      </c>
    </row>
    <row r="28" spans="1:10" x14ac:dyDescent="0.25">
      <c r="A28" s="2" t="s">
        <v>109</v>
      </c>
      <c r="B28" s="2"/>
      <c r="C28" s="2"/>
      <c r="D28" s="8" t="s">
        <v>61</v>
      </c>
      <c r="E28" s="2"/>
      <c r="F28" s="2"/>
      <c r="G28" s="3"/>
      <c r="H28" s="3"/>
      <c r="I28" s="3">
        <f>SUM(I29:I32)</f>
        <v>4554.3595649999988</v>
      </c>
      <c r="J28" s="9">
        <f t="shared" si="0"/>
        <v>0.15596905825346849</v>
      </c>
    </row>
    <row r="29" spans="1:10" ht="45" customHeight="1" x14ac:dyDescent="0.25">
      <c r="A29" s="43" t="s">
        <v>110</v>
      </c>
      <c r="B29" s="43">
        <v>3742</v>
      </c>
      <c r="C29" s="43" t="s">
        <v>63</v>
      </c>
      <c r="D29" s="44" t="s">
        <v>62</v>
      </c>
      <c r="E29" s="43" t="s">
        <v>64</v>
      </c>
      <c r="F29" s="45">
        <v>1</v>
      </c>
      <c r="G29" s="82">
        <v>3264.91</v>
      </c>
      <c r="H29" s="46">
        <f t="shared" ref="H29" si="3">G29*(1+J$6)</f>
        <v>4045.2234899999994</v>
      </c>
      <c r="I29" s="46">
        <f t="shared" ref="I29" si="4">F29*H29</f>
        <v>4045.2234899999994</v>
      </c>
      <c r="J29" s="47">
        <f t="shared" si="0"/>
        <v>0.13853313273918222</v>
      </c>
    </row>
    <row r="30" spans="1:10" x14ac:dyDescent="0.25">
      <c r="A30" s="43" t="s">
        <v>111</v>
      </c>
      <c r="B30" s="43" t="s">
        <v>41</v>
      </c>
      <c r="C30" s="43" t="s">
        <v>39</v>
      </c>
      <c r="D30" s="44" t="s">
        <v>42</v>
      </c>
      <c r="E30" s="43" t="s">
        <v>8</v>
      </c>
      <c r="F30" s="45">
        <v>0.25</v>
      </c>
      <c r="G30" s="82">
        <v>297.38</v>
      </c>
      <c r="H30" s="46">
        <f t="shared" ref="H30" si="5">G30*(1+J$6)</f>
        <v>368.45381999999995</v>
      </c>
      <c r="I30" s="46">
        <f t="shared" ref="I30" si="6">F30*H30</f>
        <v>92.113454999999988</v>
      </c>
      <c r="J30" s="47">
        <f t="shared" si="0"/>
        <v>3.1545266955274424E-3</v>
      </c>
    </row>
    <row r="31" spans="1:10" x14ac:dyDescent="0.25">
      <c r="A31" s="43" t="s">
        <v>112</v>
      </c>
      <c r="B31" s="43" t="s">
        <v>46</v>
      </c>
      <c r="C31" s="43" t="s">
        <v>39</v>
      </c>
      <c r="D31" s="44" t="s">
        <v>47</v>
      </c>
      <c r="E31" s="43" t="s">
        <v>45</v>
      </c>
      <c r="F31" s="45">
        <v>2</v>
      </c>
      <c r="G31" s="82">
        <v>59.11</v>
      </c>
      <c r="H31" s="46">
        <f t="shared" ref="H31:H32" si="7">G31*(1+J$6)</f>
        <v>73.237289999999987</v>
      </c>
      <c r="I31" s="46">
        <f t="shared" ref="I31:I32" si="8">F31*H31</f>
        <v>146.47457999999997</v>
      </c>
      <c r="J31" s="47">
        <f t="shared" si="0"/>
        <v>5.016183279914644E-3</v>
      </c>
    </row>
    <row r="32" spans="1:10" x14ac:dyDescent="0.25">
      <c r="A32" s="43" t="s">
        <v>113</v>
      </c>
      <c r="B32" s="43" t="s">
        <v>43</v>
      </c>
      <c r="C32" s="43" t="s">
        <v>39</v>
      </c>
      <c r="D32" s="44" t="s">
        <v>44</v>
      </c>
      <c r="E32" s="43" t="s">
        <v>45</v>
      </c>
      <c r="F32" s="45">
        <v>4</v>
      </c>
      <c r="G32" s="82">
        <v>54.59</v>
      </c>
      <c r="H32" s="46">
        <f t="shared" si="7"/>
        <v>67.637010000000004</v>
      </c>
      <c r="I32" s="46">
        <f t="shared" si="8"/>
        <v>270.54804000000001</v>
      </c>
      <c r="J32" s="47">
        <f t="shared" si="0"/>
        <v>9.2652155388442056E-3</v>
      </c>
    </row>
    <row r="34" spans="1:10" x14ac:dyDescent="0.25">
      <c r="A34" s="86" t="s">
        <v>22</v>
      </c>
      <c r="B34" s="86"/>
      <c r="C34" s="86"/>
      <c r="D34" s="86"/>
      <c r="E34" s="86"/>
      <c r="F34" s="86"/>
      <c r="G34" s="86"/>
      <c r="H34" s="86"/>
      <c r="I34" s="37">
        <f>I36-I35</f>
        <v>22221.507700152597</v>
      </c>
      <c r="J34" s="48">
        <f>J36-J35</f>
        <v>0.76100000000000001</v>
      </c>
    </row>
    <row r="35" spans="1:10" x14ac:dyDescent="0.25">
      <c r="A35" s="87" t="s">
        <v>23</v>
      </c>
      <c r="B35" s="87"/>
      <c r="C35" s="87"/>
      <c r="D35" s="87"/>
      <c r="E35" s="87"/>
      <c r="F35" s="87"/>
      <c r="G35" s="87"/>
      <c r="H35" s="87"/>
      <c r="I35" s="50">
        <f>I36*J35</f>
        <v>6978.896636447399</v>
      </c>
      <c r="J35" s="51">
        <f>J6</f>
        <v>0.23899999999999999</v>
      </c>
    </row>
    <row r="36" spans="1:10" x14ac:dyDescent="0.25">
      <c r="A36" s="88" t="s">
        <v>24</v>
      </c>
      <c r="B36" s="88"/>
      <c r="C36" s="88"/>
      <c r="D36" s="88"/>
      <c r="E36" s="88"/>
      <c r="F36" s="88"/>
      <c r="G36" s="88"/>
      <c r="H36" s="88"/>
      <c r="I36" s="38">
        <f>I13+I23</f>
        <v>29200.404336599997</v>
      </c>
      <c r="J36" s="49">
        <f>100%</f>
        <v>1</v>
      </c>
    </row>
    <row r="46" spans="1:10" x14ac:dyDescent="0.25">
      <c r="C46" s="11"/>
      <c r="D46" s="11"/>
      <c r="E46" s="11"/>
      <c r="F46" s="11"/>
      <c r="G46" s="113" t="s">
        <v>105</v>
      </c>
      <c r="H46" s="113"/>
      <c r="I46" s="113"/>
      <c r="J46" s="113"/>
    </row>
    <row r="47" spans="1:10" ht="15.75" x14ac:dyDescent="0.25">
      <c r="C47" s="189" t="s">
        <v>101</v>
      </c>
      <c r="D47" s="189"/>
      <c r="E47" s="189"/>
      <c r="F47" s="189"/>
      <c r="G47" s="189"/>
      <c r="H47" s="11"/>
      <c r="I47" s="11"/>
      <c r="J47" s="11"/>
    </row>
    <row r="48" spans="1:10" ht="15.75" x14ac:dyDescent="0.25">
      <c r="C48" s="189" t="s">
        <v>104</v>
      </c>
      <c r="D48" s="189"/>
      <c r="E48" s="189"/>
      <c r="F48" s="189"/>
      <c r="G48" s="189"/>
      <c r="H48" s="11"/>
      <c r="I48" s="11"/>
      <c r="J48" s="11"/>
    </row>
    <row r="49" spans="3:10" ht="15.75" x14ac:dyDescent="0.25">
      <c r="C49" s="189" t="s">
        <v>107</v>
      </c>
      <c r="D49" s="189"/>
      <c r="E49" s="189"/>
      <c r="F49" s="189"/>
      <c r="G49" s="189"/>
      <c r="H49" s="11"/>
      <c r="I49" s="11"/>
      <c r="J49" s="11"/>
    </row>
    <row r="50" spans="3:10" ht="15.75" x14ac:dyDescent="0.25">
      <c r="C50" s="189" t="s">
        <v>106</v>
      </c>
      <c r="D50" s="189"/>
      <c r="E50" s="189"/>
      <c r="F50" s="189"/>
      <c r="G50" s="189"/>
      <c r="H50" s="11"/>
      <c r="I50" s="11"/>
      <c r="J50" s="11"/>
    </row>
  </sheetData>
  <mergeCells count="15">
    <mergeCell ref="G46:J46"/>
    <mergeCell ref="C47:G47"/>
    <mergeCell ref="C48:G48"/>
    <mergeCell ref="C49:G49"/>
    <mergeCell ref="C50:G50"/>
    <mergeCell ref="A1:J1"/>
    <mergeCell ref="A34:H34"/>
    <mergeCell ref="A11:J11"/>
    <mergeCell ref="A35:H35"/>
    <mergeCell ref="A36:H36"/>
    <mergeCell ref="C2:H3"/>
    <mergeCell ref="C4:F4"/>
    <mergeCell ref="C6:F6"/>
    <mergeCell ref="I7:I9"/>
    <mergeCell ref="I2:I5"/>
  </mergeCells>
  <phoneticPr fontId="13" type="noConversion"/>
  <printOptions horizontalCentered="1"/>
  <pageMargins left="0.59055118110236227" right="0.59055118110236227" top="0.59055118110236227" bottom="0.59055118110236227" header="0.31496062992125984" footer="0.31496062992125984"/>
  <pageSetup paperSize="9" scale="71" fitToHeight="0" orientation="landscape" r:id="rId1"/>
  <headerFooter>
    <oddFooter>Página &amp;P</oddFooter>
  </headerFooter>
  <rowBreaks count="1" manualBreakCount="1">
    <brk id="2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DA53D-0C21-4159-9367-E16BEE798DFB}">
  <sheetPr>
    <pageSetUpPr fitToPage="1"/>
  </sheetPr>
  <dimension ref="A1:K27"/>
  <sheetViews>
    <sheetView showGridLines="0" view="pageBreakPreview" zoomScale="85" zoomScaleNormal="85" zoomScaleSheetLayoutView="85" workbookViewId="0">
      <selection activeCell="B5" sqref="B5:D5"/>
    </sheetView>
  </sheetViews>
  <sheetFormatPr defaultRowHeight="15" x14ac:dyDescent="0.25"/>
  <cols>
    <col min="1" max="1" width="16.28515625" style="11" customWidth="1"/>
    <col min="2" max="2" width="54.85546875" style="11" bestFit="1" customWidth="1"/>
    <col min="3" max="3" width="24.42578125" style="11" bestFit="1" customWidth="1"/>
    <col min="4" max="4" width="15.140625" style="11" customWidth="1"/>
    <col min="5" max="5" width="9.140625" style="11" bestFit="1" customWidth="1"/>
    <col min="6" max="6" width="15.5703125" style="11" bestFit="1" customWidth="1"/>
    <col min="7" max="7" width="8.42578125" style="11" bestFit="1" customWidth="1"/>
    <col min="8" max="8" width="17" style="11" bestFit="1" customWidth="1"/>
    <col min="9" max="9" width="8.42578125" style="11" bestFit="1" customWidth="1"/>
    <col min="10" max="10" width="15" style="11" bestFit="1" customWidth="1"/>
    <col min="11" max="242" width="9.140625" style="11"/>
    <col min="243" max="243" width="16.28515625" style="11" customWidth="1"/>
    <col min="244" max="244" width="54.85546875" style="11" bestFit="1" customWidth="1"/>
    <col min="245" max="245" width="24.42578125" style="11" bestFit="1" customWidth="1"/>
    <col min="246" max="246" width="15.140625" style="11" customWidth="1"/>
    <col min="247" max="247" width="9.140625" style="11" bestFit="1"/>
    <col min="248" max="248" width="15.5703125" style="11" bestFit="1" customWidth="1"/>
    <col min="249" max="249" width="8.42578125" style="11" bestFit="1" customWidth="1"/>
    <col min="250" max="250" width="17" style="11" bestFit="1" customWidth="1"/>
    <col min="251" max="251" width="8.42578125" style="11" bestFit="1" customWidth="1"/>
    <col min="252" max="252" width="16.5703125" style="11" bestFit="1" customWidth="1"/>
    <col min="253" max="253" width="8.42578125" style="11" bestFit="1" customWidth="1"/>
    <col min="254" max="254" width="16.5703125" style="11" bestFit="1" customWidth="1"/>
    <col min="255" max="255" width="8.42578125" style="11" bestFit="1" customWidth="1"/>
    <col min="256" max="256" width="17" style="11" bestFit="1" customWidth="1"/>
    <col min="257" max="257" width="9.140625" style="11" bestFit="1"/>
    <col min="258" max="258" width="17" style="11" bestFit="1" customWidth="1"/>
    <col min="259" max="259" width="9.140625" style="11"/>
    <col min="260" max="260" width="17.5703125" style="11" bestFit="1" customWidth="1"/>
    <col min="261" max="261" width="8.42578125" style="11" bestFit="1" customWidth="1"/>
    <col min="262" max="262" width="17" style="11" bestFit="1" customWidth="1"/>
    <col min="263" max="263" width="8.42578125" style="11" bestFit="1" customWidth="1"/>
    <col min="264" max="264" width="17.5703125" style="11" bestFit="1" customWidth="1"/>
    <col min="265" max="265" width="9.140625" style="11" bestFit="1"/>
    <col min="266" max="266" width="15" style="11" bestFit="1" customWidth="1"/>
    <col min="267" max="498" width="9.140625" style="11"/>
    <col min="499" max="499" width="16.28515625" style="11" customWidth="1"/>
    <col min="500" max="500" width="54.85546875" style="11" bestFit="1" customWidth="1"/>
    <col min="501" max="501" width="24.42578125" style="11" bestFit="1" customWidth="1"/>
    <col min="502" max="502" width="15.140625" style="11" customWidth="1"/>
    <col min="503" max="503" width="9.140625" style="11" bestFit="1"/>
    <col min="504" max="504" width="15.5703125" style="11" bestFit="1" customWidth="1"/>
    <col min="505" max="505" width="8.42578125" style="11" bestFit="1" customWidth="1"/>
    <col min="506" max="506" width="17" style="11" bestFit="1" customWidth="1"/>
    <col min="507" max="507" width="8.42578125" style="11" bestFit="1" customWidth="1"/>
    <col min="508" max="508" width="16.5703125" style="11" bestFit="1" customWidth="1"/>
    <col min="509" max="509" width="8.42578125" style="11" bestFit="1" customWidth="1"/>
    <col min="510" max="510" width="16.5703125" style="11" bestFit="1" customWidth="1"/>
    <col min="511" max="511" width="8.42578125" style="11" bestFit="1" customWidth="1"/>
    <col min="512" max="512" width="17" style="11" bestFit="1" customWidth="1"/>
    <col min="513" max="513" width="9.140625" style="11" bestFit="1"/>
    <col min="514" max="514" width="17" style="11" bestFit="1" customWidth="1"/>
    <col min="515" max="515" width="9.140625" style="11"/>
    <col min="516" max="516" width="17.5703125" style="11" bestFit="1" customWidth="1"/>
    <col min="517" max="517" width="8.42578125" style="11" bestFit="1" customWidth="1"/>
    <col min="518" max="518" width="17" style="11" bestFit="1" customWidth="1"/>
    <col min="519" max="519" width="8.42578125" style="11" bestFit="1" customWidth="1"/>
    <col min="520" max="520" width="17.5703125" style="11" bestFit="1" customWidth="1"/>
    <col min="521" max="521" width="9.140625" style="11" bestFit="1"/>
    <col min="522" max="522" width="15" style="11" bestFit="1" customWidth="1"/>
    <col min="523" max="754" width="9.140625" style="11"/>
    <col min="755" max="755" width="16.28515625" style="11" customWidth="1"/>
    <col min="756" max="756" width="54.85546875" style="11" bestFit="1" customWidth="1"/>
    <col min="757" max="757" width="24.42578125" style="11" bestFit="1" customWidth="1"/>
    <col min="758" max="758" width="15.140625" style="11" customWidth="1"/>
    <col min="759" max="759" width="9.140625" style="11" bestFit="1"/>
    <col min="760" max="760" width="15.5703125" style="11" bestFit="1" customWidth="1"/>
    <col min="761" max="761" width="8.42578125" style="11" bestFit="1" customWidth="1"/>
    <col min="762" max="762" width="17" style="11" bestFit="1" customWidth="1"/>
    <col min="763" max="763" width="8.42578125" style="11" bestFit="1" customWidth="1"/>
    <col min="764" max="764" width="16.5703125" style="11" bestFit="1" customWidth="1"/>
    <col min="765" max="765" width="8.42578125" style="11" bestFit="1" customWidth="1"/>
    <col min="766" max="766" width="16.5703125" style="11" bestFit="1" customWidth="1"/>
    <col min="767" max="767" width="8.42578125" style="11" bestFit="1" customWidth="1"/>
    <col min="768" max="768" width="17" style="11" bestFit="1" customWidth="1"/>
    <col min="769" max="769" width="9.140625" style="11" bestFit="1"/>
    <col min="770" max="770" width="17" style="11" bestFit="1" customWidth="1"/>
    <col min="771" max="771" width="9.140625" style="11"/>
    <col min="772" max="772" width="17.5703125" style="11" bestFit="1" customWidth="1"/>
    <col min="773" max="773" width="8.42578125" style="11" bestFit="1" customWidth="1"/>
    <col min="774" max="774" width="17" style="11" bestFit="1" customWidth="1"/>
    <col min="775" max="775" width="8.42578125" style="11" bestFit="1" customWidth="1"/>
    <col min="776" max="776" width="17.5703125" style="11" bestFit="1" customWidth="1"/>
    <col min="777" max="777" width="9.140625" style="11" bestFit="1"/>
    <col min="778" max="778" width="15" style="11" bestFit="1" customWidth="1"/>
    <col min="779" max="1010" width="9.140625" style="11"/>
    <col min="1011" max="1011" width="16.28515625" style="11" customWidth="1"/>
    <col min="1012" max="1012" width="54.85546875" style="11" bestFit="1" customWidth="1"/>
    <col min="1013" max="1013" width="24.42578125" style="11" bestFit="1" customWidth="1"/>
    <col min="1014" max="1014" width="15.140625" style="11" customWidth="1"/>
    <col min="1015" max="1015" width="9.140625" style="11" bestFit="1"/>
    <col min="1016" max="1016" width="15.5703125" style="11" bestFit="1" customWidth="1"/>
    <col min="1017" max="1017" width="8.42578125" style="11" bestFit="1" customWidth="1"/>
    <col min="1018" max="1018" width="17" style="11" bestFit="1" customWidth="1"/>
    <col min="1019" max="1019" width="8.42578125" style="11" bestFit="1" customWidth="1"/>
    <col min="1020" max="1020" width="16.5703125" style="11" bestFit="1" customWidth="1"/>
    <col min="1021" max="1021" width="8.42578125" style="11" bestFit="1" customWidth="1"/>
    <col min="1022" max="1022" width="16.5703125" style="11" bestFit="1" customWidth="1"/>
    <col min="1023" max="1023" width="8.42578125" style="11" bestFit="1" customWidth="1"/>
    <col min="1024" max="1024" width="17" style="11" bestFit="1" customWidth="1"/>
    <col min="1025" max="1025" width="9.140625" style="11" bestFit="1"/>
    <col min="1026" max="1026" width="17" style="11" bestFit="1" customWidth="1"/>
    <col min="1027" max="1027" width="9.140625" style="11"/>
    <col min="1028" max="1028" width="17.5703125" style="11" bestFit="1" customWidth="1"/>
    <col min="1029" max="1029" width="8.42578125" style="11" bestFit="1" customWidth="1"/>
    <col min="1030" max="1030" width="17" style="11" bestFit="1" customWidth="1"/>
    <col min="1031" max="1031" width="8.42578125" style="11" bestFit="1" customWidth="1"/>
    <col min="1032" max="1032" width="17.5703125" style="11" bestFit="1" customWidth="1"/>
    <col min="1033" max="1033" width="9.140625" style="11" bestFit="1"/>
    <col min="1034" max="1034" width="15" style="11" bestFit="1" customWidth="1"/>
    <col min="1035" max="1266" width="9.140625" style="11"/>
    <col min="1267" max="1267" width="16.28515625" style="11" customWidth="1"/>
    <col min="1268" max="1268" width="54.85546875" style="11" bestFit="1" customWidth="1"/>
    <col min="1269" max="1269" width="24.42578125" style="11" bestFit="1" customWidth="1"/>
    <col min="1270" max="1270" width="15.140625" style="11" customWidth="1"/>
    <col min="1271" max="1271" width="9.140625" style="11" bestFit="1"/>
    <col min="1272" max="1272" width="15.5703125" style="11" bestFit="1" customWidth="1"/>
    <col min="1273" max="1273" width="8.42578125" style="11" bestFit="1" customWidth="1"/>
    <col min="1274" max="1274" width="17" style="11" bestFit="1" customWidth="1"/>
    <col min="1275" max="1275" width="8.42578125" style="11" bestFit="1" customWidth="1"/>
    <col min="1276" max="1276" width="16.5703125" style="11" bestFit="1" customWidth="1"/>
    <col min="1277" max="1277" width="8.42578125" style="11" bestFit="1" customWidth="1"/>
    <col min="1278" max="1278" width="16.5703125" style="11" bestFit="1" customWidth="1"/>
    <col min="1279" max="1279" width="8.42578125" style="11" bestFit="1" customWidth="1"/>
    <col min="1280" max="1280" width="17" style="11" bestFit="1" customWidth="1"/>
    <col min="1281" max="1281" width="9.140625" style="11" bestFit="1"/>
    <col min="1282" max="1282" width="17" style="11" bestFit="1" customWidth="1"/>
    <col min="1283" max="1283" width="9.140625" style="11"/>
    <col min="1284" max="1284" width="17.5703125" style="11" bestFit="1" customWidth="1"/>
    <col min="1285" max="1285" width="8.42578125" style="11" bestFit="1" customWidth="1"/>
    <col min="1286" max="1286" width="17" style="11" bestFit="1" customWidth="1"/>
    <col min="1287" max="1287" width="8.42578125" style="11" bestFit="1" customWidth="1"/>
    <col min="1288" max="1288" width="17.5703125" style="11" bestFit="1" customWidth="1"/>
    <col min="1289" max="1289" width="9.140625" style="11" bestFit="1"/>
    <col min="1290" max="1290" width="15" style="11" bestFit="1" customWidth="1"/>
    <col min="1291" max="1522" width="9.140625" style="11"/>
    <col min="1523" max="1523" width="16.28515625" style="11" customWidth="1"/>
    <col min="1524" max="1524" width="54.85546875" style="11" bestFit="1" customWidth="1"/>
    <col min="1525" max="1525" width="24.42578125" style="11" bestFit="1" customWidth="1"/>
    <col min="1526" max="1526" width="15.140625" style="11" customWidth="1"/>
    <col min="1527" max="1527" width="9.140625" style="11" bestFit="1"/>
    <col min="1528" max="1528" width="15.5703125" style="11" bestFit="1" customWidth="1"/>
    <col min="1529" max="1529" width="8.42578125" style="11" bestFit="1" customWidth="1"/>
    <col min="1530" max="1530" width="17" style="11" bestFit="1" customWidth="1"/>
    <col min="1531" max="1531" width="8.42578125" style="11" bestFit="1" customWidth="1"/>
    <col min="1532" max="1532" width="16.5703125" style="11" bestFit="1" customWidth="1"/>
    <col min="1533" max="1533" width="8.42578125" style="11" bestFit="1" customWidth="1"/>
    <col min="1534" max="1534" width="16.5703125" style="11" bestFit="1" customWidth="1"/>
    <col min="1535" max="1535" width="8.42578125" style="11" bestFit="1" customWidth="1"/>
    <col min="1536" max="1536" width="17" style="11" bestFit="1" customWidth="1"/>
    <col min="1537" max="1537" width="9.140625" style="11" bestFit="1"/>
    <col min="1538" max="1538" width="17" style="11" bestFit="1" customWidth="1"/>
    <col min="1539" max="1539" width="9.140625" style="11"/>
    <col min="1540" max="1540" width="17.5703125" style="11" bestFit="1" customWidth="1"/>
    <col min="1541" max="1541" width="8.42578125" style="11" bestFit="1" customWidth="1"/>
    <col min="1542" max="1542" width="17" style="11" bestFit="1" customWidth="1"/>
    <col min="1543" max="1543" width="8.42578125" style="11" bestFit="1" customWidth="1"/>
    <col min="1544" max="1544" width="17.5703125" style="11" bestFit="1" customWidth="1"/>
    <col min="1545" max="1545" width="9.140625" style="11" bestFit="1"/>
    <col min="1546" max="1546" width="15" style="11" bestFit="1" customWidth="1"/>
    <col min="1547" max="1778" width="9.140625" style="11"/>
    <col min="1779" max="1779" width="16.28515625" style="11" customWidth="1"/>
    <col min="1780" max="1780" width="54.85546875" style="11" bestFit="1" customWidth="1"/>
    <col min="1781" max="1781" width="24.42578125" style="11" bestFit="1" customWidth="1"/>
    <col min="1782" max="1782" width="15.140625" style="11" customWidth="1"/>
    <col min="1783" max="1783" width="9.140625" style="11" bestFit="1"/>
    <col min="1784" max="1784" width="15.5703125" style="11" bestFit="1" customWidth="1"/>
    <col min="1785" max="1785" width="8.42578125" style="11" bestFit="1" customWidth="1"/>
    <col min="1786" max="1786" width="17" style="11" bestFit="1" customWidth="1"/>
    <col min="1787" max="1787" width="8.42578125" style="11" bestFit="1" customWidth="1"/>
    <col min="1788" max="1788" width="16.5703125" style="11" bestFit="1" customWidth="1"/>
    <col min="1789" max="1789" width="8.42578125" style="11" bestFit="1" customWidth="1"/>
    <col min="1790" max="1790" width="16.5703125" style="11" bestFit="1" customWidth="1"/>
    <col min="1791" max="1791" width="8.42578125" style="11" bestFit="1" customWidth="1"/>
    <col min="1792" max="1792" width="17" style="11" bestFit="1" customWidth="1"/>
    <col min="1793" max="1793" width="9.140625" style="11" bestFit="1"/>
    <col min="1794" max="1794" width="17" style="11" bestFit="1" customWidth="1"/>
    <col min="1795" max="1795" width="9.140625" style="11"/>
    <col min="1796" max="1796" width="17.5703125" style="11" bestFit="1" customWidth="1"/>
    <col min="1797" max="1797" width="8.42578125" style="11" bestFit="1" customWidth="1"/>
    <col min="1798" max="1798" width="17" style="11" bestFit="1" customWidth="1"/>
    <col min="1799" max="1799" width="8.42578125" style="11" bestFit="1" customWidth="1"/>
    <col min="1800" max="1800" width="17.5703125" style="11" bestFit="1" customWidth="1"/>
    <col min="1801" max="1801" width="9.140625" style="11" bestFit="1"/>
    <col min="1802" max="1802" width="15" style="11" bestFit="1" customWidth="1"/>
    <col min="1803" max="2034" width="9.140625" style="11"/>
    <col min="2035" max="2035" width="16.28515625" style="11" customWidth="1"/>
    <col min="2036" max="2036" width="54.85546875" style="11" bestFit="1" customWidth="1"/>
    <col min="2037" max="2037" width="24.42578125" style="11" bestFit="1" customWidth="1"/>
    <col min="2038" max="2038" width="15.140625" style="11" customWidth="1"/>
    <col min="2039" max="2039" width="9.140625" style="11" bestFit="1"/>
    <col min="2040" max="2040" width="15.5703125" style="11" bestFit="1" customWidth="1"/>
    <col min="2041" max="2041" width="8.42578125" style="11" bestFit="1" customWidth="1"/>
    <col min="2042" max="2042" width="17" style="11" bestFit="1" customWidth="1"/>
    <col min="2043" max="2043" width="8.42578125" style="11" bestFit="1" customWidth="1"/>
    <col min="2044" max="2044" width="16.5703125" style="11" bestFit="1" customWidth="1"/>
    <col min="2045" max="2045" width="8.42578125" style="11" bestFit="1" customWidth="1"/>
    <col min="2046" max="2046" width="16.5703125" style="11" bestFit="1" customWidth="1"/>
    <col min="2047" max="2047" width="8.42578125" style="11" bestFit="1" customWidth="1"/>
    <col min="2048" max="2048" width="17" style="11" bestFit="1" customWidth="1"/>
    <col min="2049" max="2049" width="9.140625" style="11" bestFit="1"/>
    <col min="2050" max="2050" width="17" style="11" bestFit="1" customWidth="1"/>
    <col min="2051" max="2051" width="9.140625" style="11"/>
    <col min="2052" max="2052" width="17.5703125" style="11" bestFit="1" customWidth="1"/>
    <col min="2053" max="2053" width="8.42578125" style="11" bestFit="1" customWidth="1"/>
    <col min="2054" max="2054" width="17" style="11" bestFit="1" customWidth="1"/>
    <col min="2055" max="2055" width="8.42578125" style="11" bestFit="1" customWidth="1"/>
    <col min="2056" max="2056" width="17.5703125" style="11" bestFit="1" customWidth="1"/>
    <col min="2057" max="2057" width="9.140625" style="11" bestFit="1"/>
    <col min="2058" max="2058" width="15" style="11" bestFit="1" customWidth="1"/>
    <col min="2059" max="2290" width="9.140625" style="11"/>
    <col min="2291" max="2291" width="16.28515625" style="11" customWidth="1"/>
    <col min="2292" max="2292" width="54.85546875" style="11" bestFit="1" customWidth="1"/>
    <col min="2293" max="2293" width="24.42578125" style="11" bestFit="1" customWidth="1"/>
    <col min="2294" max="2294" width="15.140625" style="11" customWidth="1"/>
    <col min="2295" max="2295" width="9.140625" style="11" bestFit="1"/>
    <col min="2296" max="2296" width="15.5703125" style="11" bestFit="1" customWidth="1"/>
    <col min="2297" max="2297" width="8.42578125" style="11" bestFit="1" customWidth="1"/>
    <col min="2298" max="2298" width="17" style="11" bestFit="1" customWidth="1"/>
    <col min="2299" max="2299" width="8.42578125" style="11" bestFit="1" customWidth="1"/>
    <col min="2300" max="2300" width="16.5703125" style="11" bestFit="1" customWidth="1"/>
    <col min="2301" max="2301" width="8.42578125" style="11" bestFit="1" customWidth="1"/>
    <col min="2302" max="2302" width="16.5703125" style="11" bestFit="1" customWidth="1"/>
    <col min="2303" max="2303" width="8.42578125" style="11" bestFit="1" customWidth="1"/>
    <col min="2304" max="2304" width="17" style="11" bestFit="1" customWidth="1"/>
    <col min="2305" max="2305" width="9.140625" style="11" bestFit="1"/>
    <col min="2306" max="2306" width="17" style="11" bestFit="1" customWidth="1"/>
    <col min="2307" max="2307" width="9.140625" style="11"/>
    <col min="2308" max="2308" width="17.5703125" style="11" bestFit="1" customWidth="1"/>
    <col min="2309" max="2309" width="8.42578125" style="11" bestFit="1" customWidth="1"/>
    <col min="2310" max="2310" width="17" style="11" bestFit="1" customWidth="1"/>
    <col min="2311" max="2311" width="8.42578125" style="11" bestFit="1" customWidth="1"/>
    <col min="2312" max="2312" width="17.5703125" style="11" bestFit="1" customWidth="1"/>
    <col min="2313" max="2313" width="9.140625" style="11" bestFit="1"/>
    <col min="2314" max="2314" width="15" style="11" bestFit="1" customWidth="1"/>
    <col min="2315" max="2546" width="9.140625" style="11"/>
    <col min="2547" max="2547" width="16.28515625" style="11" customWidth="1"/>
    <col min="2548" max="2548" width="54.85546875" style="11" bestFit="1" customWidth="1"/>
    <col min="2549" max="2549" width="24.42578125" style="11" bestFit="1" customWidth="1"/>
    <col min="2550" max="2550" width="15.140625" style="11" customWidth="1"/>
    <col min="2551" max="2551" width="9.140625" style="11" bestFit="1"/>
    <col min="2552" max="2552" width="15.5703125" style="11" bestFit="1" customWidth="1"/>
    <col min="2553" max="2553" width="8.42578125" style="11" bestFit="1" customWidth="1"/>
    <col min="2554" max="2554" width="17" style="11" bestFit="1" customWidth="1"/>
    <col min="2555" max="2555" width="8.42578125" style="11" bestFit="1" customWidth="1"/>
    <col min="2556" max="2556" width="16.5703125" style="11" bestFit="1" customWidth="1"/>
    <col min="2557" max="2557" width="8.42578125" style="11" bestFit="1" customWidth="1"/>
    <col min="2558" max="2558" width="16.5703125" style="11" bestFit="1" customWidth="1"/>
    <col min="2559" max="2559" width="8.42578125" style="11" bestFit="1" customWidth="1"/>
    <col min="2560" max="2560" width="17" style="11" bestFit="1" customWidth="1"/>
    <col min="2561" max="2561" width="9.140625" style="11" bestFit="1"/>
    <col min="2562" max="2562" width="17" style="11" bestFit="1" customWidth="1"/>
    <col min="2563" max="2563" width="9.140625" style="11"/>
    <col min="2564" max="2564" width="17.5703125" style="11" bestFit="1" customWidth="1"/>
    <col min="2565" max="2565" width="8.42578125" style="11" bestFit="1" customWidth="1"/>
    <col min="2566" max="2566" width="17" style="11" bestFit="1" customWidth="1"/>
    <col min="2567" max="2567" width="8.42578125" style="11" bestFit="1" customWidth="1"/>
    <col min="2568" max="2568" width="17.5703125" style="11" bestFit="1" customWidth="1"/>
    <col min="2569" max="2569" width="9.140625" style="11" bestFit="1"/>
    <col min="2570" max="2570" width="15" style="11" bestFit="1" customWidth="1"/>
    <col min="2571" max="2802" width="9.140625" style="11"/>
    <col min="2803" max="2803" width="16.28515625" style="11" customWidth="1"/>
    <col min="2804" max="2804" width="54.85546875" style="11" bestFit="1" customWidth="1"/>
    <col min="2805" max="2805" width="24.42578125" style="11" bestFit="1" customWidth="1"/>
    <col min="2806" max="2806" width="15.140625" style="11" customWidth="1"/>
    <col min="2807" max="2807" width="9.140625" style="11" bestFit="1"/>
    <col min="2808" max="2808" width="15.5703125" style="11" bestFit="1" customWidth="1"/>
    <col min="2809" max="2809" width="8.42578125" style="11" bestFit="1" customWidth="1"/>
    <col min="2810" max="2810" width="17" style="11" bestFit="1" customWidth="1"/>
    <col min="2811" max="2811" width="8.42578125" style="11" bestFit="1" customWidth="1"/>
    <col min="2812" max="2812" width="16.5703125" style="11" bestFit="1" customWidth="1"/>
    <col min="2813" max="2813" width="8.42578125" style="11" bestFit="1" customWidth="1"/>
    <col min="2814" max="2814" width="16.5703125" style="11" bestFit="1" customWidth="1"/>
    <col min="2815" max="2815" width="8.42578125" style="11" bestFit="1" customWidth="1"/>
    <col min="2816" max="2816" width="17" style="11" bestFit="1" customWidth="1"/>
    <col min="2817" max="2817" width="9.140625" style="11" bestFit="1"/>
    <col min="2818" max="2818" width="17" style="11" bestFit="1" customWidth="1"/>
    <col min="2819" max="2819" width="9.140625" style="11"/>
    <col min="2820" max="2820" width="17.5703125" style="11" bestFit="1" customWidth="1"/>
    <col min="2821" max="2821" width="8.42578125" style="11" bestFit="1" customWidth="1"/>
    <col min="2822" max="2822" width="17" style="11" bestFit="1" customWidth="1"/>
    <col min="2823" max="2823" width="8.42578125" style="11" bestFit="1" customWidth="1"/>
    <col min="2824" max="2824" width="17.5703125" style="11" bestFit="1" customWidth="1"/>
    <col min="2825" max="2825" width="9.140625" style="11" bestFit="1"/>
    <col min="2826" max="2826" width="15" style="11" bestFit="1" customWidth="1"/>
    <col min="2827" max="3058" width="9.140625" style="11"/>
    <col min="3059" max="3059" width="16.28515625" style="11" customWidth="1"/>
    <col min="3060" max="3060" width="54.85546875" style="11" bestFit="1" customWidth="1"/>
    <col min="3061" max="3061" width="24.42578125" style="11" bestFit="1" customWidth="1"/>
    <col min="3062" max="3062" width="15.140625" style="11" customWidth="1"/>
    <col min="3063" max="3063" width="9.140625" style="11" bestFit="1"/>
    <col min="3064" max="3064" width="15.5703125" style="11" bestFit="1" customWidth="1"/>
    <col min="3065" max="3065" width="8.42578125" style="11" bestFit="1" customWidth="1"/>
    <col min="3066" max="3066" width="17" style="11" bestFit="1" customWidth="1"/>
    <col min="3067" max="3067" width="8.42578125" style="11" bestFit="1" customWidth="1"/>
    <col min="3068" max="3068" width="16.5703125" style="11" bestFit="1" customWidth="1"/>
    <col min="3069" max="3069" width="8.42578125" style="11" bestFit="1" customWidth="1"/>
    <col min="3070" max="3070" width="16.5703125" style="11" bestFit="1" customWidth="1"/>
    <col min="3071" max="3071" width="8.42578125" style="11" bestFit="1" customWidth="1"/>
    <col min="3072" max="3072" width="17" style="11" bestFit="1" customWidth="1"/>
    <col min="3073" max="3073" width="9.140625" style="11" bestFit="1"/>
    <col min="3074" max="3074" width="17" style="11" bestFit="1" customWidth="1"/>
    <col min="3075" max="3075" width="9.140625" style="11"/>
    <col min="3076" max="3076" width="17.5703125" style="11" bestFit="1" customWidth="1"/>
    <col min="3077" max="3077" width="8.42578125" style="11" bestFit="1" customWidth="1"/>
    <col min="3078" max="3078" width="17" style="11" bestFit="1" customWidth="1"/>
    <col min="3079" max="3079" width="8.42578125" style="11" bestFit="1" customWidth="1"/>
    <col min="3080" max="3080" width="17.5703125" style="11" bestFit="1" customWidth="1"/>
    <col min="3081" max="3081" width="9.140625" style="11" bestFit="1"/>
    <col min="3082" max="3082" width="15" style="11" bestFit="1" customWidth="1"/>
    <col min="3083" max="3314" width="9.140625" style="11"/>
    <col min="3315" max="3315" width="16.28515625" style="11" customWidth="1"/>
    <col min="3316" max="3316" width="54.85546875" style="11" bestFit="1" customWidth="1"/>
    <col min="3317" max="3317" width="24.42578125" style="11" bestFit="1" customWidth="1"/>
    <col min="3318" max="3318" width="15.140625" style="11" customWidth="1"/>
    <col min="3319" max="3319" width="9.140625" style="11" bestFit="1"/>
    <col min="3320" max="3320" width="15.5703125" style="11" bestFit="1" customWidth="1"/>
    <col min="3321" max="3321" width="8.42578125" style="11" bestFit="1" customWidth="1"/>
    <col min="3322" max="3322" width="17" style="11" bestFit="1" customWidth="1"/>
    <col min="3323" max="3323" width="8.42578125" style="11" bestFit="1" customWidth="1"/>
    <col min="3324" max="3324" width="16.5703125" style="11" bestFit="1" customWidth="1"/>
    <col min="3325" max="3325" width="8.42578125" style="11" bestFit="1" customWidth="1"/>
    <col min="3326" max="3326" width="16.5703125" style="11" bestFit="1" customWidth="1"/>
    <col min="3327" max="3327" width="8.42578125" style="11" bestFit="1" customWidth="1"/>
    <col min="3328" max="3328" width="17" style="11" bestFit="1" customWidth="1"/>
    <col min="3329" max="3329" width="9.140625" style="11" bestFit="1"/>
    <col min="3330" max="3330" width="17" style="11" bestFit="1" customWidth="1"/>
    <col min="3331" max="3331" width="9.140625" style="11"/>
    <col min="3332" max="3332" width="17.5703125" style="11" bestFit="1" customWidth="1"/>
    <col min="3333" max="3333" width="8.42578125" style="11" bestFit="1" customWidth="1"/>
    <col min="3334" max="3334" width="17" style="11" bestFit="1" customWidth="1"/>
    <col min="3335" max="3335" width="8.42578125" style="11" bestFit="1" customWidth="1"/>
    <col min="3336" max="3336" width="17.5703125" style="11" bestFit="1" customWidth="1"/>
    <col min="3337" max="3337" width="9.140625" style="11" bestFit="1"/>
    <col min="3338" max="3338" width="15" style="11" bestFit="1" customWidth="1"/>
    <col min="3339" max="3570" width="9.140625" style="11"/>
    <col min="3571" max="3571" width="16.28515625" style="11" customWidth="1"/>
    <col min="3572" max="3572" width="54.85546875" style="11" bestFit="1" customWidth="1"/>
    <col min="3573" max="3573" width="24.42578125" style="11" bestFit="1" customWidth="1"/>
    <col min="3574" max="3574" width="15.140625" style="11" customWidth="1"/>
    <col min="3575" max="3575" width="9.140625" style="11" bestFit="1"/>
    <col min="3576" max="3576" width="15.5703125" style="11" bestFit="1" customWidth="1"/>
    <col min="3577" max="3577" width="8.42578125" style="11" bestFit="1" customWidth="1"/>
    <col min="3578" max="3578" width="17" style="11" bestFit="1" customWidth="1"/>
    <col min="3579" max="3579" width="8.42578125" style="11" bestFit="1" customWidth="1"/>
    <col min="3580" max="3580" width="16.5703125" style="11" bestFit="1" customWidth="1"/>
    <col min="3581" max="3581" width="8.42578125" style="11" bestFit="1" customWidth="1"/>
    <col min="3582" max="3582" width="16.5703125" style="11" bestFit="1" customWidth="1"/>
    <col min="3583" max="3583" width="8.42578125" style="11" bestFit="1" customWidth="1"/>
    <col min="3584" max="3584" width="17" style="11" bestFit="1" customWidth="1"/>
    <col min="3585" max="3585" width="9.140625" style="11" bestFit="1"/>
    <col min="3586" max="3586" width="17" style="11" bestFit="1" customWidth="1"/>
    <col min="3587" max="3587" width="9.140625" style="11"/>
    <col min="3588" max="3588" width="17.5703125" style="11" bestFit="1" customWidth="1"/>
    <col min="3589" max="3589" width="8.42578125" style="11" bestFit="1" customWidth="1"/>
    <col min="3590" max="3590" width="17" style="11" bestFit="1" customWidth="1"/>
    <col min="3591" max="3591" width="8.42578125" style="11" bestFit="1" customWidth="1"/>
    <col min="3592" max="3592" width="17.5703125" style="11" bestFit="1" customWidth="1"/>
    <col min="3593" max="3593" width="9.140625" style="11" bestFit="1"/>
    <col min="3594" max="3594" width="15" style="11" bestFit="1" customWidth="1"/>
    <col min="3595" max="3826" width="9.140625" style="11"/>
    <col min="3827" max="3827" width="16.28515625" style="11" customWidth="1"/>
    <col min="3828" max="3828" width="54.85546875" style="11" bestFit="1" customWidth="1"/>
    <col min="3829" max="3829" width="24.42578125" style="11" bestFit="1" customWidth="1"/>
    <col min="3830" max="3830" width="15.140625" style="11" customWidth="1"/>
    <col min="3831" max="3831" width="9.140625" style="11" bestFit="1"/>
    <col min="3832" max="3832" width="15.5703125" style="11" bestFit="1" customWidth="1"/>
    <col min="3833" max="3833" width="8.42578125" style="11" bestFit="1" customWidth="1"/>
    <col min="3834" max="3834" width="17" style="11" bestFit="1" customWidth="1"/>
    <col min="3835" max="3835" width="8.42578125" style="11" bestFit="1" customWidth="1"/>
    <col min="3836" max="3836" width="16.5703125" style="11" bestFit="1" customWidth="1"/>
    <col min="3837" max="3837" width="8.42578125" style="11" bestFit="1" customWidth="1"/>
    <col min="3838" max="3838" width="16.5703125" style="11" bestFit="1" customWidth="1"/>
    <col min="3839" max="3839" width="8.42578125" style="11" bestFit="1" customWidth="1"/>
    <col min="3840" max="3840" width="17" style="11" bestFit="1" customWidth="1"/>
    <col min="3841" max="3841" width="9.140625" style="11" bestFit="1"/>
    <col min="3842" max="3842" width="17" style="11" bestFit="1" customWidth="1"/>
    <col min="3843" max="3843" width="9.140625" style="11"/>
    <col min="3844" max="3844" width="17.5703125" style="11" bestFit="1" customWidth="1"/>
    <col min="3845" max="3845" width="8.42578125" style="11" bestFit="1" customWidth="1"/>
    <col min="3846" max="3846" width="17" style="11" bestFit="1" customWidth="1"/>
    <col min="3847" max="3847" width="8.42578125" style="11" bestFit="1" customWidth="1"/>
    <col min="3848" max="3848" width="17.5703125" style="11" bestFit="1" customWidth="1"/>
    <col min="3849" max="3849" width="9.140625" style="11" bestFit="1"/>
    <col min="3850" max="3850" width="15" style="11" bestFit="1" customWidth="1"/>
    <col min="3851" max="4082" width="9.140625" style="11"/>
    <col min="4083" max="4083" width="16.28515625" style="11" customWidth="1"/>
    <col min="4084" max="4084" width="54.85546875" style="11" bestFit="1" customWidth="1"/>
    <col min="4085" max="4085" width="24.42578125" style="11" bestFit="1" customWidth="1"/>
    <col min="4086" max="4086" width="15.140625" style="11" customWidth="1"/>
    <col min="4087" max="4087" width="9.140625" style="11" bestFit="1"/>
    <col min="4088" max="4088" width="15.5703125" style="11" bestFit="1" customWidth="1"/>
    <col min="4089" max="4089" width="8.42578125" style="11" bestFit="1" customWidth="1"/>
    <col min="4090" max="4090" width="17" style="11" bestFit="1" customWidth="1"/>
    <col min="4091" max="4091" width="8.42578125" style="11" bestFit="1" customWidth="1"/>
    <col min="4092" max="4092" width="16.5703125" style="11" bestFit="1" customWidth="1"/>
    <col min="4093" max="4093" width="8.42578125" style="11" bestFit="1" customWidth="1"/>
    <col min="4094" max="4094" width="16.5703125" style="11" bestFit="1" customWidth="1"/>
    <col min="4095" max="4095" width="8.42578125" style="11" bestFit="1" customWidth="1"/>
    <col min="4096" max="4096" width="17" style="11" bestFit="1" customWidth="1"/>
    <col min="4097" max="4097" width="9.140625" style="11" bestFit="1"/>
    <col min="4098" max="4098" width="17" style="11" bestFit="1" customWidth="1"/>
    <col min="4099" max="4099" width="9.140625" style="11"/>
    <col min="4100" max="4100" width="17.5703125" style="11" bestFit="1" customWidth="1"/>
    <col min="4101" max="4101" width="8.42578125" style="11" bestFit="1" customWidth="1"/>
    <col min="4102" max="4102" width="17" style="11" bestFit="1" customWidth="1"/>
    <col min="4103" max="4103" width="8.42578125" style="11" bestFit="1" customWidth="1"/>
    <col min="4104" max="4104" width="17.5703125" style="11" bestFit="1" customWidth="1"/>
    <col min="4105" max="4105" width="9.140625" style="11" bestFit="1"/>
    <col min="4106" max="4106" width="15" style="11" bestFit="1" customWidth="1"/>
    <col min="4107" max="4338" width="9.140625" style="11"/>
    <col min="4339" max="4339" width="16.28515625" style="11" customWidth="1"/>
    <col min="4340" max="4340" width="54.85546875" style="11" bestFit="1" customWidth="1"/>
    <col min="4341" max="4341" width="24.42578125" style="11" bestFit="1" customWidth="1"/>
    <col min="4342" max="4342" width="15.140625" style="11" customWidth="1"/>
    <col min="4343" max="4343" width="9.140625" style="11" bestFit="1"/>
    <col min="4344" max="4344" width="15.5703125" style="11" bestFit="1" customWidth="1"/>
    <col min="4345" max="4345" width="8.42578125" style="11" bestFit="1" customWidth="1"/>
    <col min="4346" max="4346" width="17" style="11" bestFit="1" customWidth="1"/>
    <col min="4347" max="4347" width="8.42578125" style="11" bestFit="1" customWidth="1"/>
    <col min="4348" max="4348" width="16.5703125" style="11" bestFit="1" customWidth="1"/>
    <col min="4349" max="4349" width="8.42578125" style="11" bestFit="1" customWidth="1"/>
    <col min="4350" max="4350" width="16.5703125" style="11" bestFit="1" customWidth="1"/>
    <col min="4351" max="4351" width="8.42578125" style="11" bestFit="1" customWidth="1"/>
    <col min="4352" max="4352" width="17" style="11" bestFit="1" customWidth="1"/>
    <col min="4353" max="4353" width="9.140625" style="11" bestFit="1"/>
    <col min="4354" max="4354" width="17" style="11" bestFit="1" customWidth="1"/>
    <col min="4355" max="4355" width="9.140625" style="11"/>
    <col min="4356" max="4356" width="17.5703125" style="11" bestFit="1" customWidth="1"/>
    <col min="4357" max="4357" width="8.42578125" style="11" bestFit="1" customWidth="1"/>
    <col min="4358" max="4358" width="17" style="11" bestFit="1" customWidth="1"/>
    <col min="4359" max="4359" width="8.42578125" style="11" bestFit="1" customWidth="1"/>
    <col min="4360" max="4360" width="17.5703125" style="11" bestFit="1" customWidth="1"/>
    <col min="4361" max="4361" width="9.140625" style="11" bestFit="1"/>
    <col min="4362" max="4362" width="15" style="11" bestFit="1" customWidth="1"/>
    <col min="4363" max="4594" width="9.140625" style="11"/>
    <col min="4595" max="4595" width="16.28515625" style="11" customWidth="1"/>
    <col min="4596" max="4596" width="54.85546875" style="11" bestFit="1" customWidth="1"/>
    <col min="4597" max="4597" width="24.42578125" style="11" bestFit="1" customWidth="1"/>
    <col min="4598" max="4598" width="15.140625" style="11" customWidth="1"/>
    <col min="4599" max="4599" width="9.140625" style="11" bestFit="1"/>
    <col min="4600" max="4600" width="15.5703125" style="11" bestFit="1" customWidth="1"/>
    <col min="4601" max="4601" width="8.42578125" style="11" bestFit="1" customWidth="1"/>
    <col min="4602" max="4602" width="17" style="11" bestFit="1" customWidth="1"/>
    <col min="4603" max="4603" width="8.42578125" style="11" bestFit="1" customWidth="1"/>
    <col min="4604" max="4604" width="16.5703125" style="11" bestFit="1" customWidth="1"/>
    <col min="4605" max="4605" width="8.42578125" style="11" bestFit="1" customWidth="1"/>
    <col min="4606" max="4606" width="16.5703125" style="11" bestFit="1" customWidth="1"/>
    <col min="4607" max="4607" width="8.42578125" style="11" bestFit="1" customWidth="1"/>
    <col min="4608" max="4608" width="17" style="11" bestFit="1" customWidth="1"/>
    <col min="4609" max="4609" width="9.140625" style="11" bestFit="1"/>
    <col min="4610" max="4610" width="17" style="11" bestFit="1" customWidth="1"/>
    <col min="4611" max="4611" width="9.140625" style="11"/>
    <col min="4612" max="4612" width="17.5703125" style="11" bestFit="1" customWidth="1"/>
    <col min="4613" max="4613" width="8.42578125" style="11" bestFit="1" customWidth="1"/>
    <col min="4614" max="4614" width="17" style="11" bestFit="1" customWidth="1"/>
    <col min="4615" max="4615" width="8.42578125" style="11" bestFit="1" customWidth="1"/>
    <col min="4616" max="4616" width="17.5703125" style="11" bestFit="1" customWidth="1"/>
    <col min="4617" max="4617" width="9.140625" style="11" bestFit="1"/>
    <col min="4618" max="4618" width="15" style="11" bestFit="1" customWidth="1"/>
    <col min="4619" max="4850" width="9.140625" style="11"/>
    <col min="4851" max="4851" width="16.28515625" style="11" customWidth="1"/>
    <col min="4852" max="4852" width="54.85546875" style="11" bestFit="1" customWidth="1"/>
    <col min="4853" max="4853" width="24.42578125" style="11" bestFit="1" customWidth="1"/>
    <col min="4854" max="4854" width="15.140625" style="11" customWidth="1"/>
    <col min="4855" max="4855" width="9.140625" style="11" bestFit="1"/>
    <col min="4856" max="4856" width="15.5703125" style="11" bestFit="1" customWidth="1"/>
    <col min="4857" max="4857" width="8.42578125" style="11" bestFit="1" customWidth="1"/>
    <col min="4858" max="4858" width="17" style="11" bestFit="1" customWidth="1"/>
    <col min="4859" max="4859" width="8.42578125" style="11" bestFit="1" customWidth="1"/>
    <col min="4860" max="4860" width="16.5703125" style="11" bestFit="1" customWidth="1"/>
    <col min="4861" max="4861" width="8.42578125" style="11" bestFit="1" customWidth="1"/>
    <col min="4862" max="4862" width="16.5703125" style="11" bestFit="1" customWidth="1"/>
    <col min="4863" max="4863" width="8.42578125" style="11" bestFit="1" customWidth="1"/>
    <col min="4864" max="4864" width="17" style="11" bestFit="1" customWidth="1"/>
    <col min="4865" max="4865" width="9.140625" style="11" bestFit="1"/>
    <col min="4866" max="4866" width="17" style="11" bestFit="1" customWidth="1"/>
    <col min="4867" max="4867" width="9.140625" style="11"/>
    <col min="4868" max="4868" width="17.5703125" style="11" bestFit="1" customWidth="1"/>
    <col min="4869" max="4869" width="8.42578125" style="11" bestFit="1" customWidth="1"/>
    <col min="4870" max="4870" width="17" style="11" bestFit="1" customWidth="1"/>
    <col min="4871" max="4871" width="8.42578125" style="11" bestFit="1" customWidth="1"/>
    <col min="4872" max="4872" width="17.5703125" style="11" bestFit="1" customWidth="1"/>
    <col min="4873" max="4873" width="9.140625" style="11" bestFit="1"/>
    <col min="4874" max="4874" width="15" style="11" bestFit="1" customWidth="1"/>
    <col min="4875" max="5106" width="9.140625" style="11"/>
    <col min="5107" max="5107" width="16.28515625" style="11" customWidth="1"/>
    <col min="5108" max="5108" width="54.85546875" style="11" bestFit="1" customWidth="1"/>
    <col min="5109" max="5109" width="24.42578125" style="11" bestFit="1" customWidth="1"/>
    <col min="5110" max="5110" width="15.140625" style="11" customWidth="1"/>
    <col min="5111" max="5111" width="9.140625" style="11" bestFit="1"/>
    <col min="5112" max="5112" width="15.5703125" style="11" bestFit="1" customWidth="1"/>
    <col min="5113" max="5113" width="8.42578125" style="11" bestFit="1" customWidth="1"/>
    <col min="5114" max="5114" width="17" style="11" bestFit="1" customWidth="1"/>
    <col min="5115" max="5115" width="8.42578125" style="11" bestFit="1" customWidth="1"/>
    <col min="5116" max="5116" width="16.5703125" style="11" bestFit="1" customWidth="1"/>
    <col min="5117" max="5117" width="8.42578125" style="11" bestFit="1" customWidth="1"/>
    <col min="5118" max="5118" width="16.5703125" style="11" bestFit="1" customWidth="1"/>
    <col min="5119" max="5119" width="8.42578125" style="11" bestFit="1" customWidth="1"/>
    <col min="5120" max="5120" width="17" style="11" bestFit="1" customWidth="1"/>
    <col min="5121" max="5121" width="9.140625" style="11" bestFit="1"/>
    <col min="5122" max="5122" width="17" style="11" bestFit="1" customWidth="1"/>
    <col min="5123" max="5123" width="9.140625" style="11"/>
    <col min="5124" max="5124" width="17.5703125" style="11" bestFit="1" customWidth="1"/>
    <col min="5125" max="5125" width="8.42578125" style="11" bestFit="1" customWidth="1"/>
    <col min="5126" max="5126" width="17" style="11" bestFit="1" customWidth="1"/>
    <col min="5127" max="5127" width="8.42578125" style="11" bestFit="1" customWidth="1"/>
    <col min="5128" max="5128" width="17.5703125" style="11" bestFit="1" customWidth="1"/>
    <col min="5129" max="5129" width="9.140625" style="11" bestFit="1"/>
    <col min="5130" max="5130" width="15" style="11" bestFit="1" customWidth="1"/>
    <col min="5131" max="5362" width="9.140625" style="11"/>
    <col min="5363" max="5363" width="16.28515625" style="11" customWidth="1"/>
    <col min="5364" max="5364" width="54.85546875" style="11" bestFit="1" customWidth="1"/>
    <col min="5365" max="5365" width="24.42578125" style="11" bestFit="1" customWidth="1"/>
    <col min="5366" max="5366" width="15.140625" style="11" customWidth="1"/>
    <col min="5367" max="5367" width="9.140625" style="11" bestFit="1"/>
    <col min="5368" max="5368" width="15.5703125" style="11" bestFit="1" customWidth="1"/>
    <col min="5369" max="5369" width="8.42578125" style="11" bestFit="1" customWidth="1"/>
    <col min="5370" max="5370" width="17" style="11" bestFit="1" customWidth="1"/>
    <col min="5371" max="5371" width="8.42578125" style="11" bestFit="1" customWidth="1"/>
    <col min="5372" max="5372" width="16.5703125" style="11" bestFit="1" customWidth="1"/>
    <col min="5373" max="5373" width="8.42578125" style="11" bestFit="1" customWidth="1"/>
    <col min="5374" max="5374" width="16.5703125" style="11" bestFit="1" customWidth="1"/>
    <col min="5375" max="5375" width="8.42578125" style="11" bestFit="1" customWidth="1"/>
    <col min="5376" max="5376" width="17" style="11" bestFit="1" customWidth="1"/>
    <col min="5377" max="5377" width="9.140625" style="11" bestFit="1"/>
    <col min="5378" max="5378" width="17" style="11" bestFit="1" customWidth="1"/>
    <col min="5379" max="5379" width="9.140625" style="11"/>
    <col min="5380" max="5380" width="17.5703125" style="11" bestFit="1" customWidth="1"/>
    <col min="5381" max="5381" width="8.42578125" style="11" bestFit="1" customWidth="1"/>
    <col min="5382" max="5382" width="17" style="11" bestFit="1" customWidth="1"/>
    <col min="5383" max="5383" width="8.42578125" style="11" bestFit="1" customWidth="1"/>
    <col min="5384" max="5384" width="17.5703125" style="11" bestFit="1" customWidth="1"/>
    <col min="5385" max="5385" width="9.140625" style="11" bestFit="1"/>
    <col min="5386" max="5386" width="15" style="11" bestFit="1" customWidth="1"/>
    <col min="5387" max="5618" width="9.140625" style="11"/>
    <col min="5619" max="5619" width="16.28515625" style="11" customWidth="1"/>
    <col min="5620" max="5620" width="54.85546875" style="11" bestFit="1" customWidth="1"/>
    <col min="5621" max="5621" width="24.42578125" style="11" bestFit="1" customWidth="1"/>
    <col min="5622" max="5622" width="15.140625" style="11" customWidth="1"/>
    <col min="5623" max="5623" width="9.140625" style="11" bestFit="1"/>
    <col min="5624" max="5624" width="15.5703125" style="11" bestFit="1" customWidth="1"/>
    <col min="5625" max="5625" width="8.42578125" style="11" bestFit="1" customWidth="1"/>
    <col min="5626" max="5626" width="17" style="11" bestFit="1" customWidth="1"/>
    <col min="5627" max="5627" width="8.42578125" style="11" bestFit="1" customWidth="1"/>
    <col min="5628" max="5628" width="16.5703125" style="11" bestFit="1" customWidth="1"/>
    <col min="5629" max="5629" width="8.42578125" style="11" bestFit="1" customWidth="1"/>
    <col min="5630" max="5630" width="16.5703125" style="11" bestFit="1" customWidth="1"/>
    <col min="5631" max="5631" width="8.42578125" style="11" bestFit="1" customWidth="1"/>
    <col min="5632" max="5632" width="17" style="11" bestFit="1" customWidth="1"/>
    <col min="5633" max="5633" width="9.140625" style="11" bestFit="1"/>
    <col min="5634" max="5634" width="17" style="11" bestFit="1" customWidth="1"/>
    <col min="5635" max="5635" width="9.140625" style="11"/>
    <col min="5636" max="5636" width="17.5703125" style="11" bestFit="1" customWidth="1"/>
    <col min="5637" max="5637" width="8.42578125" style="11" bestFit="1" customWidth="1"/>
    <col min="5638" max="5638" width="17" style="11" bestFit="1" customWidth="1"/>
    <col min="5639" max="5639" width="8.42578125" style="11" bestFit="1" customWidth="1"/>
    <col min="5640" max="5640" width="17.5703125" style="11" bestFit="1" customWidth="1"/>
    <col min="5641" max="5641" width="9.140625" style="11" bestFit="1"/>
    <col min="5642" max="5642" width="15" style="11" bestFit="1" customWidth="1"/>
    <col min="5643" max="5874" width="9.140625" style="11"/>
    <col min="5875" max="5875" width="16.28515625" style="11" customWidth="1"/>
    <col min="5876" max="5876" width="54.85546875" style="11" bestFit="1" customWidth="1"/>
    <col min="5877" max="5877" width="24.42578125" style="11" bestFit="1" customWidth="1"/>
    <col min="5878" max="5878" width="15.140625" style="11" customWidth="1"/>
    <col min="5879" max="5879" width="9.140625" style="11" bestFit="1"/>
    <col min="5880" max="5880" width="15.5703125" style="11" bestFit="1" customWidth="1"/>
    <col min="5881" max="5881" width="8.42578125" style="11" bestFit="1" customWidth="1"/>
    <col min="5882" max="5882" width="17" style="11" bestFit="1" customWidth="1"/>
    <col min="5883" max="5883" width="8.42578125" style="11" bestFit="1" customWidth="1"/>
    <col min="5884" max="5884" width="16.5703125" style="11" bestFit="1" customWidth="1"/>
    <col min="5885" max="5885" width="8.42578125" style="11" bestFit="1" customWidth="1"/>
    <col min="5886" max="5886" width="16.5703125" style="11" bestFit="1" customWidth="1"/>
    <col min="5887" max="5887" width="8.42578125" style="11" bestFit="1" customWidth="1"/>
    <col min="5888" max="5888" width="17" style="11" bestFit="1" customWidth="1"/>
    <col min="5889" max="5889" width="9.140625" style="11" bestFit="1"/>
    <col min="5890" max="5890" width="17" style="11" bestFit="1" customWidth="1"/>
    <col min="5891" max="5891" width="9.140625" style="11"/>
    <col min="5892" max="5892" width="17.5703125" style="11" bestFit="1" customWidth="1"/>
    <col min="5893" max="5893" width="8.42578125" style="11" bestFit="1" customWidth="1"/>
    <col min="5894" max="5894" width="17" style="11" bestFit="1" customWidth="1"/>
    <col min="5895" max="5895" width="8.42578125" style="11" bestFit="1" customWidth="1"/>
    <col min="5896" max="5896" width="17.5703125" style="11" bestFit="1" customWidth="1"/>
    <col min="5897" max="5897" width="9.140625" style="11" bestFit="1"/>
    <col min="5898" max="5898" width="15" style="11" bestFit="1" customWidth="1"/>
    <col min="5899" max="6130" width="9.140625" style="11"/>
    <col min="6131" max="6131" width="16.28515625" style="11" customWidth="1"/>
    <col min="6132" max="6132" width="54.85546875" style="11" bestFit="1" customWidth="1"/>
    <col min="6133" max="6133" width="24.42578125" style="11" bestFit="1" customWidth="1"/>
    <col min="6134" max="6134" width="15.140625" style="11" customWidth="1"/>
    <col min="6135" max="6135" width="9.140625" style="11" bestFit="1"/>
    <col min="6136" max="6136" width="15.5703125" style="11" bestFit="1" customWidth="1"/>
    <col min="6137" max="6137" width="8.42578125" style="11" bestFit="1" customWidth="1"/>
    <col min="6138" max="6138" width="17" style="11" bestFit="1" customWidth="1"/>
    <col min="6139" max="6139" width="8.42578125" style="11" bestFit="1" customWidth="1"/>
    <col min="6140" max="6140" width="16.5703125" style="11" bestFit="1" customWidth="1"/>
    <col min="6141" max="6141" width="8.42578125" style="11" bestFit="1" customWidth="1"/>
    <col min="6142" max="6142" width="16.5703125" style="11" bestFit="1" customWidth="1"/>
    <col min="6143" max="6143" width="8.42578125" style="11" bestFit="1" customWidth="1"/>
    <col min="6144" max="6144" width="17" style="11" bestFit="1" customWidth="1"/>
    <col min="6145" max="6145" width="9.140625" style="11" bestFit="1"/>
    <col min="6146" max="6146" width="17" style="11" bestFit="1" customWidth="1"/>
    <col min="6147" max="6147" width="9.140625" style="11"/>
    <col min="6148" max="6148" width="17.5703125" style="11" bestFit="1" customWidth="1"/>
    <col min="6149" max="6149" width="8.42578125" style="11" bestFit="1" customWidth="1"/>
    <col min="6150" max="6150" width="17" style="11" bestFit="1" customWidth="1"/>
    <col min="6151" max="6151" width="8.42578125" style="11" bestFit="1" customWidth="1"/>
    <col min="6152" max="6152" width="17.5703125" style="11" bestFit="1" customWidth="1"/>
    <col min="6153" max="6153" width="9.140625" style="11" bestFit="1"/>
    <col min="6154" max="6154" width="15" style="11" bestFit="1" customWidth="1"/>
    <col min="6155" max="6386" width="9.140625" style="11"/>
    <col min="6387" max="6387" width="16.28515625" style="11" customWidth="1"/>
    <col min="6388" max="6388" width="54.85546875" style="11" bestFit="1" customWidth="1"/>
    <col min="6389" max="6389" width="24.42578125" style="11" bestFit="1" customWidth="1"/>
    <col min="6390" max="6390" width="15.140625" style="11" customWidth="1"/>
    <col min="6391" max="6391" width="9.140625" style="11" bestFit="1"/>
    <col min="6392" max="6392" width="15.5703125" style="11" bestFit="1" customWidth="1"/>
    <col min="6393" max="6393" width="8.42578125" style="11" bestFit="1" customWidth="1"/>
    <col min="6394" max="6394" width="17" style="11" bestFit="1" customWidth="1"/>
    <col min="6395" max="6395" width="8.42578125" style="11" bestFit="1" customWidth="1"/>
    <col min="6396" max="6396" width="16.5703125" style="11" bestFit="1" customWidth="1"/>
    <col min="6397" max="6397" width="8.42578125" style="11" bestFit="1" customWidth="1"/>
    <col min="6398" max="6398" width="16.5703125" style="11" bestFit="1" customWidth="1"/>
    <col min="6399" max="6399" width="8.42578125" style="11" bestFit="1" customWidth="1"/>
    <col min="6400" max="6400" width="17" style="11" bestFit="1" customWidth="1"/>
    <col min="6401" max="6401" width="9.140625" style="11" bestFit="1"/>
    <col min="6402" max="6402" width="17" style="11" bestFit="1" customWidth="1"/>
    <col min="6403" max="6403" width="9.140625" style="11"/>
    <col min="6404" max="6404" width="17.5703125" style="11" bestFit="1" customWidth="1"/>
    <col min="6405" max="6405" width="8.42578125" style="11" bestFit="1" customWidth="1"/>
    <col min="6406" max="6406" width="17" style="11" bestFit="1" customWidth="1"/>
    <col min="6407" max="6407" width="8.42578125" style="11" bestFit="1" customWidth="1"/>
    <col min="6408" max="6408" width="17.5703125" style="11" bestFit="1" customWidth="1"/>
    <col min="6409" max="6409" width="9.140625" style="11" bestFit="1"/>
    <col min="6410" max="6410" width="15" style="11" bestFit="1" customWidth="1"/>
    <col min="6411" max="6642" width="9.140625" style="11"/>
    <col min="6643" max="6643" width="16.28515625" style="11" customWidth="1"/>
    <col min="6644" max="6644" width="54.85546875" style="11" bestFit="1" customWidth="1"/>
    <col min="6645" max="6645" width="24.42578125" style="11" bestFit="1" customWidth="1"/>
    <col min="6646" max="6646" width="15.140625" style="11" customWidth="1"/>
    <col min="6647" max="6647" width="9.140625" style="11" bestFit="1"/>
    <col min="6648" max="6648" width="15.5703125" style="11" bestFit="1" customWidth="1"/>
    <col min="6649" max="6649" width="8.42578125" style="11" bestFit="1" customWidth="1"/>
    <col min="6650" max="6650" width="17" style="11" bestFit="1" customWidth="1"/>
    <col min="6651" max="6651" width="8.42578125" style="11" bestFit="1" customWidth="1"/>
    <col min="6652" max="6652" width="16.5703125" style="11" bestFit="1" customWidth="1"/>
    <col min="6653" max="6653" width="8.42578125" style="11" bestFit="1" customWidth="1"/>
    <col min="6654" max="6654" width="16.5703125" style="11" bestFit="1" customWidth="1"/>
    <col min="6655" max="6655" width="8.42578125" style="11" bestFit="1" customWidth="1"/>
    <col min="6656" max="6656" width="17" style="11" bestFit="1" customWidth="1"/>
    <col min="6657" max="6657" width="9.140625" style="11" bestFit="1"/>
    <col min="6658" max="6658" width="17" style="11" bestFit="1" customWidth="1"/>
    <col min="6659" max="6659" width="9.140625" style="11"/>
    <col min="6660" max="6660" width="17.5703125" style="11" bestFit="1" customWidth="1"/>
    <col min="6661" max="6661" width="8.42578125" style="11" bestFit="1" customWidth="1"/>
    <col min="6662" max="6662" width="17" style="11" bestFit="1" customWidth="1"/>
    <col min="6663" max="6663" width="8.42578125" style="11" bestFit="1" customWidth="1"/>
    <col min="6664" max="6664" width="17.5703125" style="11" bestFit="1" customWidth="1"/>
    <col min="6665" max="6665" width="9.140625" style="11" bestFit="1"/>
    <col min="6666" max="6666" width="15" style="11" bestFit="1" customWidth="1"/>
    <col min="6667" max="6898" width="9.140625" style="11"/>
    <col min="6899" max="6899" width="16.28515625" style="11" customWidth="1"/>
    <col min="6900" max="6900" width="54.85546875" style="11" bestFit="1" customWidth="1"/>
    <col min="6901" max="6901" width="24.42578125" style="11" bestFit="1" customWidth="1"/>
    <col min="6902" max="6902" width="15.140625" style="11" customWidth="1"/>
    <col min="6903" max="6903" width="9.140625" style="11" bestFit="1"/>
    <col min="6904" max="6904" width="15.5703125" style="11" bestFit="1" customWidth="1"/>
    <col min="6905" max="6905" width="8.42578125" style="11" bestFit="1" customWidth="1"/>
    <col min="6906" max="6906" width="17" style="11" bestFit="1" customWidth="1"/>
    <col min="6907" max="6907" width="8.42578125" style="11" bestFit="1" customWidth="1"/>
    <col min="6908" max="6908" width="16.5703125" style="11" bestFit="1" customWidth="1"/>
    <col min="6909" max="6909" width="8.42578125" style="11" bestFit="1" customWidth="1"/>
    <col min="6910" max="6910" width="16.5703125" style="11" bestFit="1" customWidth="1"/>
    <col min="6911" max="6911" width="8.42578125" style="11" bestFit="1" customWidth="1"/>
    <col min="6912" max="6912" width="17" style="11" bestFit="1" customWidth="1"/>
    <col min="6913" max="6913" width="9.140625" style="11" bestFit="1"/>
    <col min="6914" max="6914" width="17" style="11" bestFit="1" customWidth="1"/>
    <col min="6915" max="6915" width="9.140625" style="11"/>
    <col min="6916" max="6916" width="17.5703125" style="11" bestFit="1" customWidth="1"/>
    <col min="6917" max="6917" width="8.42578125" style="11" bestFit="1" customWidth="1"/>
    <col min="6918" max="6918" width="17" style="11" bestFit="1" customWidth="1"/>
    <col min="6919" max="6919" width="8.42578125" style="11" bestFit="1" customWidth="1"/>
    <col min="6920" max="6920" width="17.5703125" style="11" bestFit="1" customWidth="1"/>
    <col min="6921" max="6921" width="9.140625" style="11" bestFit="1"/>
    <col min="6922" max="6922" width="15" style="11" bestFit="1" customWidth="1"/>
    <col min="6923" max="7154" width="9.140625" style="11"/>
    <col min="7155" max="7155" width="16.28515625" style="11" customWidth="1"/>
    <col min="7156" max="7156" width="54.85546875" style="11" bestFit="1" customWidth="1"/>
    <col min="7157" max="7157" width="24.42578125" style="11" bestFit="1" customWidth="1"/>
    <col min="7158" max="7158" width="15.140625" style="11" customWidth="1"/>
    <col min="7159" max="7159" width="9.140625" style="11" bestFit="1"/>
    <col min="7160" max="7160" width="15.5703125" style="11" bestFit="1" customWidth="1"/>
    <col min="7161" max="7161" width="8.42578125" style="11" bestFit="1" customWidth="1"/>
    <col min="7162" max="7162" width="17" style="11" bestFit="1" customWidth="1"/>
    <col min="7163" max="7163" width="8.42578125" style="11" bestFit="1" customWidth="1"/>
    <col min="7164" max="7164" width="16.5703125" style="11" bestFit="1" customWidth="1"/>
    <col min="7165" max="7165" width="8.42578125" style="11" bestFit="1" customWidth="1"/>
    <col min="7166" max="7166" width="16.5703125" style="11" bestFit="1" customWidth="1"/>
    <col min="7167" max="7167" width="8.42578125" style="11" bestFit="1" customWidth="1"/>
    <col min="7168" max="7168" width="17" style="11" bestFit="1" customWidth="1"/>
    <col min="7169" max="7169" width="9.140625" style="11" bestFit="1"/>
    <col min="7170" max="7170" width="17" style="11" bestFit="1" customWidth="1"/>
    <col min="7171" max="7171" width="9.140625" style="11"/>
    <col min="7172" max="7172" width="17.5703125" style="11" bestFit="1" customWidth="1"/>
    <col min="7173" max="7173" width="8.42578125" style="11" bestFit="1" customWidth="1"/>
    <col min="7174" max="7174" width="17" style="11" bestFit="1" customWidth="1"/>
    <col min="7175" max="7175" width="8.42578125" style="11" bestFit="1" customWidth="1"/>
    <col min="7176" max="7176" width="17.5703125" style="11" bestFit="1" customWidth="1"/>
    <col min="7177" max="7177" width="9.140625" style="11" bestFit="1"/>
    <col min="7178" max="7178" width="15" style="11" bestFit="1" customWidth="1"/>
    <col min="7179" max="7410" width="9.140625" style="11"/>
    <col min="7411" max="7411" width="16.28515625" style="11" customWidth="1"/>
    <col min="7412" max="7412" width="54.85546875" style="11" bestFit="1" customWidth="1"/>
    <col min="7413" max="7413" width="24.42578125" style="11" bestFit="1" customWidth="1"/>
    <col min="7414" max="7414" width="15.140625" style="11" customWidth="1"/>
    <col min="7415" max="7415" width="9.140625" style="11" bestFit="1"/>
    <col min="7416" max="7416" width="15.5703125" style="11" bestFit="1" customWidth="1"/>
    <col min="7417" max="7417" width="8.42578125" style="11" bestFit="1" customWidth="1"/>
    <col min="7418" max="7418" width="17" style="11" bestFit="1" customWidth="1"/>
    <col min="7419" max="7419" width="8.42578125" style="11" bestFit="1" customWidth="1"/>
    <col min="7420" max="7420" width="16.5703125" style="11" bestFit="1" customWidth="1"/>
    <col min="7421" max="7421" width="8.42578125" style="11" bestFit="1" customWidth="1"/>
    <col min="7422" max="7422" width="16.5703125" style="11" bestFit="1" customWidth="1"/>
    <col min="7423" max="7423" width="8.42578125" style="11" bestFit="1" customWidth="1"/>
    <col min="7424" max="7424" width="17" style="11" bestFit="1" customWidth="1"/>
    <col min="7425" max="7425" width="9.140625" style="11" bestFit="1"/>
    <col min="7426" max="7426" width="17" style="11" bestFit="1" customWidth="1"/>
    <col min="7427" max="7427" width="9.140625" style="11"/>
    <col min="7428" max="7428" width="17.5703125" style="11" bestFit="1" customWidth="1"/>
    <col min="7429" max="7429" width="8.42578125" style="11" bestFit="1" customWidth="1"/>
    <col min="7430" max="7430" width="17" style="11" bestFit="1" customWidth="1"/>
    <col min="7431" max="7431" width="8.42578125" style="11" bestFit="1" customWidth="1"/>
    <col min="7432" max="7432" width="17.5703125" style="11" bestFit="1" customWidth="1"/>
    <col min="7433" max="7433" width="9.140625" style="11" bestFit="1"/>
    <col min="7434" max="7434" width="15" style="11" bestFit="1" customWidth="1"/>
    <col min="7435" max="7666" width="9.140625" style="11"/>
    <col min="7667" max="7667" width="16.28515625" style="11" customWidth="1"/>
    <col min="7668" max="7668" width="54.85546875" style="11" bestFit="1" customWidth="1"/>
    <col min="7669" max="7669" width="24.42578125" style="11" bestFit="1" customWidth="1"/>
    <col min="7670" max="7670" width="15.140625" style="11" customWidth="1"/>
    <col min="7671" max="7671" width="9.140625" style="11" bestFit="1"/>
    <col min="7672" max="7672" width="15.5703125" style="11" bestFit="1" customWidth="1"/>
    <col min="7673" max="7673" width="8.42578125" style="11" bestFit="1" customWidth="1"/>
    <col min="7674" max="7674" width="17" style="11" bestFit="1" customWidth="1"/>
    <col min="7675" max="7675" width="8.42578125" style="11" bestFit="1" customWidth="1"/>
    <col min="7676" max="7676" width="16.5703125" style="11" bestFit="1" customWidth="1"/>
    <col min="7677" max="7677" width="8.42578125" style="11" bestFit="1" customWidth="1"/>
    <col min="7678" max="7678" width="16.5703125" style="11" bestFit="1" customWidth="1"/>
    <col min="7679" max="7679" width="8.42578125" style="11" bestFit="1" customWidth="1"/>
    <col min="7680" max="7680" width="17" style="11" bestFit="1" customWidth="1"/>
    <col min="7681" max="7681" width="9.140625" style="11" bestFit="1"/>
    <col min="7682" max="7682" width="17" style="11" bestFit="1" customWidth="1"/>
    <col min="7683" max="7683" width="9.140625" style="11"/>
    <col min="7684" max="7684" width="17.5703125" style="11" bestFit="1" customWidth="1"/>
    <col min="7685" max="7685" width="8.42578125" style="11" bestFit="1" customWidth="1"/>
    <col min="7686" max="7686" width="17" style="11" bestFit="1" customWidth="1"/>
    <col min="7687" max="7687" width="8.42578125" style="11" bestFit="1" customWidth="1"/>
    <col min="7688" max="7688" width="17.5703125" style="11" bestFit="1" customWidth="1"/>
    <col min="7689" max="7689" width="9.140625" style="11" bestFit="1"/>
    <col min="7690" max="7690" width="15" style="11" bestFit="1" customWidth="1"/>
    <col min="7691" max="7922" width="9.140625" style="11"/>
    <col min="7923" max="7923" width="16.28515625" style="11" customWidth="1"/>
    <col min="7924" max="7924" width="54.85546875" style="11" bestFit="1" customWidth="1"/>
    <col min="7925" max="7925" width="24.42578125" style="11" bestFit="1" customWidth="1"/>
    <col min="7926" max="7926" width="15.140625" style="11" customWidth="1"/>
    <col min="7927" max="7927" width="9.140625" style="11" bestFit="1"/>
    <col min="7928" max="7928" width="15.5703125" style="11" bestFit="1" customWidth="1"/>
    <col min="7929" max="7929" width="8.42578125" style="11" bestFit="1" customWidth="1"/>
    <col min="7930" max="7930" width="17" style="11" bestFit="1" customWidth="1"/>
    <col min="7931" max="7931" width="8.42578125" style="11" bestFit="1" customWidth="1"/>
    <col min="7932" max="7932" width="16.5703125" style="11" bestFit="1" customWidth="1"/>
    <col min="7933" max="7933" width="8.42578125" style="11" bestFit="1" customWidth="1"/>
    <col min="7934" max="7934" width="16.5703125" style="11" bestFit="1" customWidth="1"/>
    <col min="7935" max="7935" width="8.42578125" style="11" bestFit="1" customWidth="1"/>
    <col min="7936" max="7936" width="17" style="11" bestFit="1" customWidth="1"/>
    <col min="7937" max="7937" width="9.140625" style="11" bestFit="1"/>
    <col min="7938" max="7938" width="17" style="11" bestFit="1" customWidth="1"/>
    <col min="7939" max="7939" width="9.140625" style="11"/>
    <col min="7940" max="7940" width="17.5703125" style="11" bestFit="1" customWidth="1"/>
    <col min="7941" max="7941" width="8.42578125" style="11" bestFit="1" customWidth="1"/>
    <col min="7942" max="7942" width="17" style="11" bestFit="1" customWidth="1"/>
    <col min="7943" max="7943" width="8.42578125" style="11" bestFit="1" customWidth="1"/>
    <col min="7944" max="7944" width="17.5703125" style="11" bestFit="1" customWidth="1"/>
    <col min="7945" max="7945" width="9.140625" style="11" bestFit="1"/>
    <col min="7946" max="7946" width="15" style="11" bestFit="1" customWidth="1"/>
    <col min="7947" max="8178" width="9.140625" style="11"/>
    <col min="8179" max="8179" width="16.28515625" style="11" customWidth="1"/>
    <col min="8180" max="8180" width="54.85546875" style="11" bestFit="1" customWidth="1"/>
    <col min="8181" max="8181" width="24.42578125" style="11" bestFit="1" customWidth="1"/>
    <col min="8182" max="8182" width="15.140625" style="11" customWidth="1"/>
    <col min="8183" max="8183" width="9.140625" style="11" bestFit="1"/>
    <col min="8184" max="8184" width="15.5703125" style="11" bestFit="1" customWidth="1"/>
    <col min="8185" max="8185" width="8.42578125" style="11" bestFit="1" customWidth="1"/>
    <col min="8186" max="8186" width="17" style="11" bestFit="1" customWidth="1"/>
    <col min="8187" max="8187" width="8.42578125" style="11" bestFit="1" customWidth="1"/>
    <col min="8188" max="8188" width="16.5703125" style="11" bestFit="1" customWidth="1"/>
    <col min="8189" max="8189" width="8.42578125" style="11" bestFit="1" customWidth="1"/>
    <col min="8190" max="8190" width="16.5703125" style="11" bestFit="1" customWidth="1"/>
    <col min="8191" max="8191" width="8.42578125" style="11" bestFit="1" customWidth="1"/>
    <col min="8192" max="8192" width="17" style="11" bestFit="1" customWidth="1"/>
    <col min="8193" max="8193" width="9.140625" style="11" bestFit="1"/>
    <col min="8194" max="8194" width="17" style="11" bestFit="1" customWidth="1"/>
    <col min="8195" max="8195" width="9.140625" style="11"/>
    <col min="8196" max="8196" width="17.5703125" style="11" bestFit="1" customWidth="1"/>
    <col min="8197" max="8197" width="8.42578125" style="11" bestFit="1" customWidth="1"/>
    <col min="8198" max="8198" width="17" style="11" bestFit="1" customWidth="1"/>
    <col min="8199" max="8199" width="8.42578125" style="11" bestFit="1" customWidth="1"/>
    <col min="8200" max="8200" width="17.5703125" style="11" bestFit="1" customWidth="1"/>
    <col min="8201" max="8201" width="9.140625" style="11" bestFit="1"/>
    <col min="8202" max="8202" width="15" style="11" bestFit="1" customWidth="1"/>
    <col min="8203" max="8434" width="9.140625" style="11"/>
    <col min="8435" max="8435" width="16.28515625" style="11" customWidth="1"/>
    <col min="8436" max="8436" width="54.85546875" style="11" bestFit="1" customWidth="1"/>
    <col min="8437" max="8437" width="24.42578125" style="11" bestFit="1" customWidth="1"/>
    <col min="8438" max="8438" width="15.140625" style="11" customWidth="1"/>
    <col min="8439" max="8439" width="9.140625" style="11" bestFit="1"/>
    <col min="8440" max="8440" width="15.5703125" style="11" bestFit="1" customWidth="1"/>
    <col min="8441" max="8441" width="8.42578125" style="11" bestFit="1" customWidth="1"/>
    <col min="8442" max="8442" width="17" style="11" bestFit="1" customWidth="1"/>
    <col min="8443" max="8443" width="8.42578125" style="11" bestFit="1" customWidth="1"/>
    <col min="8444" max="8444" width="16.5703125" style="11" bestFit="1" customWidth="1"/>
    <col min="8445" max="8445" width="8.42578125" style="11" bestFit="1" customWidth="1"/>
    <col min="8446" max="8446" width="16.5703125" style="11" bestFit="1" customWidth="1"/>
    <col min="8447" max="8447" width="8.42578125" style="11" bestFit="1" customWidth="1"/>
    <col min="8448" max="8448" width="17" style="11" bestFit="1" customWidth="1"/>
    <col min="8449" max="8449" width="9.140625" style="11" bestFit="1"/>
    <col min="8450" max="8450" width="17" style="11" bestFit="1" customWidth="1"/>
    <col min="8451" max="8451" width="9.140625" style="11"/>
    <col min="8452" max="8452" width="17.5703125" style="11" bestFit="1" customWidth="1"/>
    <col min="8453" max="8453" width="8.42578125" style="11" bestFit="1" customWidth="1"/>
    <col min="8454" max="8454" width="17" style="11" bestFit="1" customWidth="1"/>
    <col min="8455" max="8455" width="8.42578125" style="11" bestFit="1" customWidth="1"/>
    <col min="8456" max="8456" width="17.5703125" style="11" bestFit="1" customWidth="1"/>
    <col min="8457" max="8457" width="9.140625" style="11" bestFit="1"/>
    <col min="8458" max="8458" width="15" style="11" bestFit="1" customWidth="1"/>
    <col min="8459" max="8690" width="9.140625" style="11"/>
    <col min="8691" max="8691" width="16.28515625" style="11" customWidth="1"/>
    <col min="8692" max="8692" width="54.85546875" style="11" bestFit="1" customWidth="1"/>
    <col min="8693" max="8693" width="24.42578125" style="11" bestFit="1" customWidth="1"/>
    <col min="8694" max="8694" width="15.140625" style="11" customWidth="1"/>
    <col min="8695" max="8695" width="9.140625" style="11" bestFit="1"/>
    <col min="8696" max="8696" width="15.5703125" style="11" bestFit="1" customWidth="1"/>
    <col min="8697" max="8697" width="8.42578125" style="11" bestFit="1" customWidth="1"/>
    <col min="8698" max="8698" width="17" style="11" bestFit="1" customWidth="1"/>
    <col min="8699" max="8699" width="8.42578125" style="11" bestFit="1" customWidth="1"/>
    <col min="8700" max="8700" width="16.5703125" style="11" bestFit="1" customWidth="1"/>
    <col min="8701" max="8701" width="8.42578125" style="11" bestFit="1" customWidth="1"/>
    <col min="8702" max="8702" width="16.5703125" style="11" bestFit="1" customWidth="1"/>
    <col min="8703" max="8703" width="8.42578125" style="11" bestFit="1" customWidth="1"/>
    <col min="8704" max="8704" width="17" style="11" bestFit="1" customWidth="1"/>
    <col min="8705" max="8705" width="9.140625" style="11" bestFit="1"/>
    <col min="8706" max="8706" width="17" style="11" bestFit="1" customWidth="1"/>
    <col min="8707" max="8707" width="9.140625" style="11"/>
    <col min="8708" max="8708" width="17.5703125" style="11" bestFit="1" customWidth="1"/>
    <col min="8709" max="8709" width="8.42578125" style="11" bestFit="1" customWidth="1"/>
    <col min="8710" max="8710" width="17" style="11" bestFit="1" customWidth="1"/>
    <col min="8711" max="8711" width="8.42578125" style="11" bestFit="1" customWidth="1"/>
    <col min="8712" max="8712" width="17.5703125" style="11" bestFit="1" customWidth="1"/>
    <col min="8713" max="8713" width="9.140625" style="11" bestFit="1"/>
    <col min="8714" max="8714" width="15" style="11" bestFit="1" customWidth="1"/>
    <col min="8715" max="8946" width="9.140625" style="11"/>
    <col min="8947" max="8947" width="16.28515625" style="11" customWidth="1"/>
    <col min="8948" max="8948" width="54.85546875" style="11" bestFit="1" customWidth="1"/>
    <col min="8949" max="8949" width="24.42578125" style="11" bestFit="1" customWidth="1"/>
    <col min="8950" max="8950" width="15.140625" style="11" customWidth="1"/>
    <col min="8951" max="8951" width="9.140625" style="11" bestFit="1"/>
    <col min="8952" max="8952" width="15.5703125" style="11" bestFit="1" customWidth="1"/>
    <col min="8953" max="8953" width="8.42578125" style="11" bestFit="1" customWidth="1"/>
    <col min="8954" max="8954" width="17" style="11" bestFit="1" customWidth="1"/>
    <col min="8955" max="8955" width="8.42578125" style="11" bestFit="1" customWidth="1"/>
    <col min="8956" max="8956" width="16.5703125" style="11" bestFit="1" customWidth="1"/>
    <col min="8957" max="8957" width="8.42578125" style="11" bestFit="1" customWidth="1"/>
    <col min="8958" max="8958" width="16.5703125" style="11" bestFit="1" customWidth="1"/>
    <col min="8959" max="8959" width="8.42578125" style="11" bestFit="1" customWidth="1"/>
    <col min="8960" max="8960" width="17" style="11" bestFit="1" customWidth="1"/>
    <col min="8961" max="8961" width="9.140625" style="11" bestFit="1"/>
    <col min="8962" max="8962" width="17" style="11" bestFit="1" customWidth="1"/>
    <col min="8963" max="8963" width="9.140625" style="11"/>
    <col min="8964" max="8964" width="17.5703125" style="11" bestFit="1" customWidth="1"/>
    <col min="8965" max="8965" width="8.42578125" style="11" bestFit="1" customWidth="1"/>
    <col min="8966" max="8966" width="17" style="11" bestFit="1" customWidth="1"/>
    <col min="8967" max="8967" width="8.42578125" style="11" bestFit="1" customWidth="1"/>
    <col min="8968" max="8968" width="17.5703125" style="11" bestFit="1" customWidth="1"/>
    <col min="8969" max="8969" width="9.140625" style="11" bestFit="1"/>
    <col min="8970" max="8970" width="15" style="11" bestFit="1" customWidth="1"/>
    <col min="8971" max="9202" width="9.140625" style="11"/>
    <col min="9203" max="9203" width="16.28515625" style="11" customWidth="1"/>
    <col min="9204" max="9204" width="54.85546875" style="11" bestFit="1" customWidth="1"/>
    <col min="9205" max="9205" width="24.42578125" style="11" bestFit="1" customWidth="1"/>
    <col min="9206" max="9206" width="15.140625" style="11" customWidth="1"/>
    <col min="9207" max="9207" width="9.140625" style="11" bestFit="1"/>
    <col min="9208" max="9208" width="15.5703125" style="11" bestFit="1" customWidth="1"/>
    <col min="9209" max="9209" width="8.42578125" style="11" bestFit="1" customWidth="1"/>
    <col min="9210" max="9210" width="17" style="11" bestFit="1" customWidth="1"/>
    <col min="9211" max="9211" width="8.42578125" style="11" bestFit="1" customWidth="1"/>
    <col min="9212" max="9212" width="16.5703125" style="11" bestFit="1" customWidth="1"/>
    <col min="9213" max="9213" width="8.42578125" style="11" bestFit="1" customWidth="1"/>
    <col min="9214" max="9214" width="16.5703125" style="11" bestFit="1" customWidth="1"/>
    <col min="9215" max="9215" width="8.42578125" style="11" bestFit="1" customWidth="1"/>
    <col min="9216" max="9216" width="17" style="11" bestFit="1" customWidth="1"/>
    <col min="9217" max="9217" width="9.140625" style="11" bestFit="1"/>
    <col min="9218" max="9218" width="17" style="11" bestFit="1" customWidth="1"/>
    <col min="9219" max="9219" width="9.140625" style="11"/>
    <col min="9220" max="9220" width="17.5703125" style="11" bestFit="1" customWidth="1"/>
    <col min="9221" max="9221" width="8.42578125" style="11" bestFit="1" customWidth="1"/>
    <col min="9222" max="9222" width="17" style="11" bestFit="1" customWidth="1"/>
    <col min="9223" max="9223" width="8.42578125" style="11" bestFit="1" customWidth="1"/>
    <col min="9224" max="9224" width="17.5703125" style="11" bestFit="1" customWidth="1"/>
    <col min="9225" max="9225" width="9.140625" style="11" bestFit="1"/>
    <col min="9226" max="9226" width="15" style="11" bestFit="1" customWidth="1"/>
    <col min="9227" max="9458" width="9.140625" style="11"/>
    <col min="9459" max="9459" width="16.28515625" style="11" customWidth="1"/>
    <col min="9460" max="9460" width="54.85546875" style="11" bestFit="1" customWidth="1"/>
    <col min="9461" max="9461" width="24.42578125" style="11" bestFit="1" customWidth="1"/>
    <col min="9462" max="9462" width="15.140625" style="11" customWidth="1"/>
    <col min="9463" max="9463" width="9.140625" style="11" bestFit="1"/>
    <col min="9464" max="9464" width="15.5703125" style="11" bestFit="1" customWidth="1"/>
    <col min="9465" max="9465" width="8.42578125" style="11" bestFit="1" customWidth="1"/>
    <col min="9466" max="9466" width="17" style="11" bestFit="1" customWidth="1"/>
    <col min="9467" max="9467" width="8.42578125" style="11" bestFit="1" customWidth="1"/>
    <col min="9468" max="9468" width="16.5703125" style="11" bestFit="1" customWidth="1"/>
    <col min="9469" max="9469" width="8.42578125" style="11" bestFit="1" customWidth="1"/>
    <col min="9470" max="9470" width="16.5703125" style="11" bestFit="1" customWidth="1"/>
    <col min="9471" max="9471" width="8.42578125" style="11" bestFit="1" customWidth="1"/>
    <col min="9472" max="9472" width="17" style="11" bestFit="1" customWidth="1"/>
    <col min="9473" max="9473" width="9.140625" style="11" bestFit="1"/>
    <col min="9474" max="9474" width="17" style="11" bestFit="1" customWidth="1"/>
    <col min="9475" max="9475" width="9.140625" style="11"/>
    <col min="9476" max="9476" width="17.5703125" style="11" bestFit="1" customWidth="1"/>
    <col min="9477" max="9477" width="8.42578125" style="11" bestFit="1" customWidth="1"/>
    <col min="9478" max="9478" width="17" style="11" bestFit="1" customWidth="1"/>
    <col min="9479" max="9479" width="8.42578125" style="11" bestFit="1" customWidth="1"/>
    <col min="9480" max="9480" width="17.5703125" style="11" bestFit="1" customWidth="1"/>
    <col min="9481" max="9481" width="9.140625" style="11" bestFit="1"/>
    <col min="9482" max="9482" width="15" style="11" bestFit="1" customWidth="1"/>
    <col min="9483" max="9714" width="9.140625" style="11"/>
    <col min="9715" max="9715" width="16.28515625" style="11" customWidth="1"/>
    <col min="9716" max="9716" width="54.85546875" style="11" bestFit="1" customWidth="1"/>
    <col min="9717" max="9717" width="24.42578125" style="11" bestFit="1" customWidth="1"/>
    <col min="9718" max="9718" width="15.140625" style="11" customWidth="1"/>
    <col min="9719" max="9719" width="9.140625" style="11" bestFit="1"/>
    <col min="9720" max="9720" width="15.5703125" style="11" bestFit="1" customWidth="1"/>
    <col min="9721" max="9721" width="8.42578125" style="11" bestFit="1" customWidth="1"/>
    <col min="9722" max="9722" width="17" style="11" bestFit="1" customWidth="1"/>
    <col min="9723" max="9723" width="8.42578125" style="11" bestFit="1" customWidth="1"/>
    <col min="9724" max="9724" width="16.5703125" style="11" bestFit="1" customWidth="1"/>
    <col min="9725" max="9725" width="8.42578125" style="11" bestFit="1" customWidth="1"/>
    <col min="9726" max="9726" width="16.5703125" style="11" bestFit="1" customWidth="1"/>
    <col min="9727" max="9727" width="8.42578125" style="11" bestFit="1" customWidth="1"/>
    <col min="9728" max="9728" width="17" style="11" bestFit="1" customWidth="1"/>
    <col min="9729" max="9729" width="9.140625" style="11" bestFit="1"/>
    <col min="9730" max="9730" width="17" style="11" bestFit="1" customWidth="1"/>
    <col min="9731" max="9731" width="9.140625" style="11"/>
    <col min="9732" max="9732" width="17.5703125" style="11" bestFit="1" customWidth="1"/>
    <col min="9733" max="9733" width="8.42578125" style="11" bestFit="1" customWidth="1"/>
    <col min="9734" max="9734" width="17" style="11" bestFit="1" customWidth="1"/>
    <col min="9735" max="9735" width="8.42578125" style="11" bestFit="1" customWidth="1"/>
    <col min="9736" max="9736" width="17.5703125" style="11" bestFit="1" customWidth="1"/>
    <col min="9737" max="9737" width="9.140625" style="11" bestFit="1"/>
    <col min="9738" max="9738" width="15" style="11" bestFit="1" customWidth="1"/>
    <col min="9739" max="9970" width="9.140625" style="11"/>
    <col min="9971" max="9971" width="16.28515625" style="11" customWidth="1"/>
    <col min="9972" max="9972" width="54.85546875" style="11" bestFit="1" customWidth="1"/>
    <col min="9973" max="9973" width="24.42578125" style="11" bestFit="1" customWidth="1"/>
    <col min="9974" max="9974" width="15.140625" style="11" customWidth="1"/>
    <col min="9975" max="9975" width="9.140625" style="11" bestFit="1"/>
    <col min="9976" max="9976" width="15.5703125" style="11" bestFit="1" customWidth="1"/>
    <col min="9977" max="9977" width="8.42578125" style="11" bestFit="1" customWidth="1"/>
    <col min="9978" max="9978" width="17" style="11" bestFit="1" customWidth="1"/>
    <col min="9979" max="9979" width="8.42578125" style="11" bestFit="1" customWidth="1"/>
    <col min="9980" max="9980" width="16.5703125" style="11" bestFit="1" customWidth="1"/>
    <col min="9981" max="9981" width="8.42578125" style="11" bestFit="1" customWidth="1"/>
    <col min="9982" max="9982" width="16.5703125" style="11" bestFit="1" customWidth="1"/>
    <col min="9983" max="9983" width="8.42578125" style="11" bestFit="1" customWidth="1"/>
    <col min="9984" max="9984" width="17" style="11" bestFit="1" customWidth="1"/>
    <col min="9985" max="9985" width="9.140625" style="11" bestFit="1"/>
    <col min="9986" max="9986" width="17" style="11" bestFit="1" customWidth="1"/>
    <col min="9987" max="9987" width="9.140625" style="11"/>
    <col min="9988" max="9988" width="17.5703125" style="11" bestFit="1" customWidth="1"/>
    <col min="9989" max="9989" width="8.42578125" style="11" bestFit="1" customWidth="1"/>
    <col min="9990" max="9990" width="17" style="11" bestFit="1" customWidth="1"/>
    <col min="9991" max="9991" width="8.42578125" style="11" bestFit="1" customWidth="1"/>
    <col min="9992" max="9992" width="17.5703125" style="11" bestFit="1" customWidth="1"/>
    <col min="9993" max="9993" width="9.140625" style="11" bestFit="1"/>
    <col min="9994" max="9994" width="15" style="11" bestFit="1" customWidth="1"/>
    <col min="9995" max="10226" width="9.140625" style="11"/>
    <col min="10227" max="10227" width="16.28515625" style="11" customWidth="1"/>
    <col min="10228" max="10228" width="54.85546875" style="11" bestFit="1" customWidth="1"/>
    <col min="10229" max="10229" width="24.42578125" style="11" bestFit="1" customWidth="1"/>
    <col min="10230" max="10230" width="15.140625" style="11" customWidth="1"/>
    <col min="10231" max="10231" width="9.140625" style="11" bestFit="1"/>
    <col min="10232" max="10232" width="15.5703125" style="11" bestFit="1" customWidth="1"/>
    <col min="10233" max="10233" width="8.42578125" style="11" bestFit="1" customWidth="1"/>
    <col min="10234" max="10234" width="17" style="11" bestFit="1" customWidth="1"/>
    <col min="10235" max="10235" width="8.42578125" style="11" bestFit="1" customWidth="1"/>
    <col min="10236" max="10236" width="16.5703125" style="11" bestFit="1" customWidth="1"/>
    <col min="10237" max="10237" width="8.42578125" style="11" bestFit="1" customWidth="1"/>
    <col min="10238" max="10238" width="16.5703125" style="11" bestFit="1" customWidth="1"/>
    <col min="10239" max="10239" width="8.42578125" style="11" bestFit="1" customWidth="1"/>
    <col min="10240" max="10240" width="17" style="11" bestFit="1" customWidth="1"/>
    <col min="10241" max="10241" width="9.140625" style="11" bestFit="1"/>
    <col min="10242" max="10242" width="17" style="11" bestFit="1" customWidth="1"/>
    <col min="10243" max="10243" width="9.140625" style="11"/>
    <col min="10244" max="10244" width="17.5703125" style="11" bestFit="1" customWidth="1"/>
    <col min="10245" max="10245" width="8.42578125" style="11" bestFit="1" customWidth="1"/>
    <col min="10246" max="10246" width="17" style="11" bestFit="1" customWidth="1"/>
    <col min="10247" max="10247" width="8.42578125" style="11" bestFit="1" customWidth="1"/>
    <col min="10248" max="10248" width="17.5703125" style="11" bestFit="1" customWidth="1"/>
    <col min="10249" max="10249" width="9.140625" style="11" bestFit="1"/>
    <col min="10250" max="10250" width="15" style="11" bestFit="1" customWidth="1"/>
    <col min="10251" max="10482" width="9.140625" style="11"/>
    <col min="10483" max="10483" width="16.28515625" style="11" customWidth="1"/>
    <col min="10484" max="10484" width="54.85546875" style="11" bestFit="1" customWidth="1"/>
    <col min="10485" max="10485" width="24.42578125" style="11" bestFit="1" customWidth="1"/>
    <col min="10486" max="10486" width="15.140625" style="11" customWidth="1"/>
    <col min="10487" max="10487" width="9.140625" style="11" bestFit="1"/>
    <col min="10488" max="10488" width="15.5703125" style="11" bestFit="1" customWidth="1"/>
    <col min="10489" max="10489" width="8.42578125" style="11" bestFit="1" customWidth="1"/>
    <col min="10490" max="10490" width="17" style="11" bestFit="1" customWidth="1"/>
    <col min="10491" max="10491" width="8.42578125" style="11" bestFit="1" customWidth="1"/>
    <col min="10492" max="10492" width="16.5703125" style="11" bestFit="1" customWidth="1"/>
    <col min="10493" max="10493" width="8.42578125" style="11" bestFit="1" customWidth="1"/>
    <col min="10494" max="10494" width="16.5703125" style="11" bestFit="1" customWidth="1"/>
    <col min="10495" max="10495" width="8.42578125" style="11" bestFit="1" customWidth="1"/>
    <col min="10496" max="10496" width="17" style="11" bestFit="1" customWidth="1"/>
    <col min="10497" max="10497" width="9.140625" style="11" bestFit="1"/>
    <col min="10498" max="10498" width="17" style="11" bestFit="1" customWidth="1"/>
    <col min="10499" max="10499" width="9.140625" style="11"/>
    <col min="10500" max="10500" width="17.5703125" style="11" bestFit="1" customWidth="1"/>
    <col min="10501" max="10501" width="8.42578125" style="11" bestFit="1" customWidth="1"/>
    <col min="10502" max="10502" width="17" style="11" bestFit="1" customWidth="1"/>
    <col min="10503" max="10503" width="8.42578125" style="11" bestFit="1" customWidth="1"/>
    <col min="10504" max="10504" width="17.5703125" style="11" bestFit="1" customWidth="1"/>
    <col min="10505" max="10505" width="9.140625" style="11" bestFit="1"/>
    <col min="10506" max="10506" width="15" style="11" bestFit="1" customWidth="1"/>
    <col min="10507" max="10738" width="9.140625" style="11"/>
    <col min="10739" max="10739" width="16.28515625" style="11" customWidth="1"/>
    <col min="10740" max="10740" width="54.85546875" style="11" bestFit="1" customWidth="1"/>
    <col min="10741" max="10741" width="24.42578125" style="11" bestFit="1" customWidth="1"/>
    <col min="10742" max="10742" width="15.140625" style="11" customWidth="1"/>
    <col min="10743" max="10743" width="9.140625" style="11" bestFit="1"/>
    <col min="10744" max="10744" width="15.5703125" style="11" bestFit="1" customWidth="1"/>
    <col min="10745" max="10745" width="8.42578125" style="11" bestFit="1" customWidth="1"/>
    <col min="10746" max="10746" width="17" style="11" bestFit="1" customWidth="1"/>
    <col min="10747" max="10747" width="8.42578125" style="11" bestFit="1" customWidth="1"/>
    <col min="10748" max="10748" width="16.5703125" style="11" bestFit="1" customWidth="1"/>
    <col min="10749" max="10749" width="8.42578125" style="11" bestFit="1" customWidth="1"/>
    <col min="10750" max="10750" width="16.5703125" style="11" bestFit="1" customWidth="1"/>
    <col min="10751" max="10751" width="8.42578125" style="11" bestFit="1" customWidth="1"/>
    <col min="10752" max="10752" width="17" style="11" bestFit="1" customWidth="1"/>
    <col min="10753" max="10753" width="9.140625" style="11" bestFit="1"/>
    <col min="10754" max="10754" width="17" style="11" bestFit="1" customWidth="1"/>
    <col min="10755" max="10755" width="9.140625" style="11"/>
    <col min="10756" max="10756" width="17.5703125" style="11" bestFit="1" customWidth="1"/>
    <col min="10757" max="10757" width="8.42578125" style="11" bestFit="1" customWidth="1"/>
    <col min="10758" max="10758" width="17" style="11" bestFit="1" customWidth="1"/>
    <col min="10759" max="10759" width="8.42578125" style="11" bestFit="1" customWidth="1"/>
    <col min="10760" max="10760" width="17.5703125" style="11" bestFit="1" customWidth="1"/>
    <col min="10761" max="10761" width="9.140625" style="11" bestFit="1"/>
    <col min="10762" max="10762" width="15" style="11" bestFit="1" customWidth="1"/>
    <col min="10763" max="10994" width="9.140625" style="11"/>
    <col min="10995" max="10995" width="16.28515625" style="11" customWidth="1"/>
    <col min="10996" max="10996" width="54.85546875" style="11" bestFit="1" customWidth="1"/>
    <col min="10997" max="10997" width="24.42578125" style="11" bestFit="1" customWidth="1"/>
    <col min="10998" max="10998" width="15.140625" style="11" customWidth="1"/>
    <col min="10999" max="10999" width="9.140625" style="11" bestFit="1"/>
    <col min="11000" max="11000" width="15.5703125" style="11" bestFit="1" customWidth="1"/>
    <col min="11001" max="11001" width="8.42578125" style="11" bestFit="1" customWidth="1"/>
    <col min="11002" max="11002" width="17" style="11" bestFit="1" customWidth="1"/>
    <col min="11003" max="11003" width="8.42578125" style="11" bestFit="1" customWidth="1"/>
    <col min="11004" max="11004" width="16.5703125" style="11" bestFit="1" customWidth="1"/>
    <col min="11005" max="11005" width="8.42578125" style="11" bestFit="1" customWidth="1"/>
    <col min="11006" max="11006" width="16.5703125" style="11" bestFit="1" customWidth="1"/>
    <col min="11007" max="11007" width="8.42578125" style="11" bestFit="1" customWidth="1"/>
    <col min="11008" max="11008" width="17" style="11" bestFit="1" customWidth="1"/>
    <col min="11009" max="11009" width="9.140625" style="11" bestFit="1"/>
    <col min="11010" max="11010" width="17" style="11" bestFit="1" customWidth="1"/>
    <col min="11011" max="11011" width="9.140625" style="11"/>
    <col min="11012" max="11012" width="17.5703125" style="11" bestFit="1" customWidth="1"/>
    <col min="11013" max="11013" width="8.42578125" style="11" bestFit="1" customWidth="1"/>
    <col min="11014" max="11014" width="17" style="11" bestFit="1" customWidth="1"/>
    <col min="11015" max="11015" width="8.42578125" style="11" bestFit="1" customWidth="1"/>
    <col min="11016" max="11016" width="17.5703125" style="11" bestFit="1" customWidth="1"/>
    <col min="11017" max="11017" width="9.140625" style="11" bestFit="1"/>
    <col min="11018" max="11018" width="15" style="11" bestFit="1" customWidth="1"/>
    <col min="11019" max="11250" width="9.140625" style="11"/>
    <col min="11251" max="11251" width="16.28515625" style="11" customWidth="1"/>
    <col min="11252" max="11252" width="54.85546875" style="11" bestFit="1" customWidth="1"/>
    <col min="11253" max="11253" width="24.42578125" style="11" bestFit="1" customWidth="1"/>
    <col min="11254" max="11254" width="15.140625" style="11" customWidth="1"/>
    <col min="11255" max="11255" width="9.140625" style="11" bestFit="1"/>
    <col min="11256" max="11256" width="15.5703125" style="11" bestFit="1" customWidth="1"/>
    <col min="11257" max="11257" width="8.42578125" style="11" bestFit="1" customWidth="1"/>
    <col min="11258" max="11258" width="17" style="11" bestFit="1" customWidth="1"/>
    <col min="11259" max="11259" width="8.42578125" style="11" bestFit="1" customWidth="1"/>
    <col min="11260" max="11260" width="16.5703125" style="11" bestFit="1" customWidth="1"/>
    <col min="11261" max="11261" width="8.42578125" style="11" bestFit="1" customWidth="1"/>
    <col min="11262" max="11262" width="16.5703125" style="11" bestFit="1" customWidth="1"/>
    <col min="11263" max="11263" width="8.42578125" style="11" bestFit="1" customWidth="1"/>
    <col min="11264" max="11264" width="17" style="11" bestFit="1" customWidth="1"/>
    <col min="11265" max="11265" width="9.140625" style="11" bestFit="1"/>
    <col min="11266" max="11266" width="17" style="11" bestFit="1" customWidth="1"/>
    <col min="11267" max="11267" width="9.140625" style="11"/>
    <col min="11268" max="11268" width="17.5703125" style="11" bestFit="1" customWidth="1"/>
    <col min="11269" max="11269" width="8.42578125" style="11" bestFit="1" customWidth="1"/>
    <col min="11270" max="11270" width="17" style="11" bestFit="1" customWidth="1"/>
    <col min="11271" max="11271" width="8.42578125" style="11" bestFit="1" customWidth="1"/>
    <col min="11272" max="11272" width="17.5703125" style="11" bestFit="1" customWidth="1"/>
    <col min="11273" max="11273" width="9.140625" style="11" bestFit="1"/>
    <col min="11274" max="11274" width="15" style="11" bestFit="1" customWidth="1"/>
    <col min="11275" max="11506" width="9.140625" style="11"/>
    <col min="11507" max="11507" width="16.28515625" style="11" customWidth="1"/>
    <col min="11508" max="11508" width="54.85546875" style="11" bestFit="1" customWidth="1"/>
    <col min="11509" max="11509" width="24.42578125" style="11" bestFit="1" customWidth="1"/>
    <col min="11510" max="11510" width="15.140625" style="11" customWidth="1"/>
    <col min="11511" max="11511" width="9.140625" style="11" bestFit="1"/>
    <col min="11512" max="11512" width="15.5703125" style="11" bestFit="1" customWidth="1"/>
    <col min="11513" max="11513" width="8.42578125" style="11" bestFit="1" customWidth="1"/>
    <col min="11514" max="11514" width="17" style="11" bestFit="1" customWidth="1"/>
    <col min="11515" max="11515" width="8.42578125" style="11" bestFit="1" customWidth="1"/>
    <col min="11516" max="11516" width="16.5703125" style="11" bestFit="1" customWidth="1"/>
    <col min="11517" max="11517" width="8.42578125" style="11" bestFit="1" customWidth="1"/>
    <col min="11518" max="11518" width="16.5703125" style="11" bestFit="1" customWidth="1"/>
    <col min="11519" max="11519" width="8.42578125" style="11" bestFit="1" customWidth="1"/>
    <col min="11520" max="11520" width="17" style="11" bestFit="1" customWidth="1"/>
    <col min="11521" max="11521" width="9.140625" style="11" bestFit="1"/>
    <col min="11522" max="11522" width="17" style="11" bestFit="1" customWidth="1"/>
    <col min="11523" max="11523" width="9.140625" style="11"/>
    <col min="11524" max="11524" width="17.5703125" style="11" bestFit="1" customWidth="1"/>
    <col min="11525" max="11525" width="8.42578125" style="11" bestFit="1" customWidth="1"/>
    <col min="11526" max="11526" width="17" style="11" bestFit="1" customWidth="1"/>
    <col min="11527" max="11527" width="8.42578125" style="11" bestFit="1" customWidth="1"/>
    <col min="11528" max="11528" width="17.5703125" style="11" bestFit="1" customWidth="1"/>
    <col min="11529" max="11529" width="9.140625" style="11" bestFit="1"/>
    <col min="11530" max="11530" width="15" style="11" bestFit="1" customWidth="1"/>
    <col min="11531" max="11762" width="9.140625" style="11"/>
    <col min="11763" max="11763" width="16.28515625" style="11" customWidth="1"/>
    <col min="11764" max="11764" width="54.85546875" style="11" bestFit="1" customWidth="1"/>
    <col min="11765" max="11765" width="24.42578125" style="11" bestFit="1" customWidth="1"/>
    <col min="11766" max="11766" width="15.140625" style="11" customWidth="1"/>
    <col min="11767" max="11767" width="9.140625" style="11" bestFit="1"/>
    <col min="11768" max="11768" width="15.5703125" style="11" bestFit="1" customWidth="1"/>
    <col min="11769" max="11769" width="8.42578125" style="11" bestFit="1" customWidth="1"/>
    <col min="11770" max="11770" width="17" style="11" bestFit="1" customWidth="1"/>
    <col min="11771" max="11771" width="8.42578125" style="11" bestFit="1" customWidth="1"/>
    <col min="11772" max="11772" width="16.5703125" style="11" bestFit="1" customWidth="1"/>
    <col min="11773" max="11773" width="8.42578125" style="11" bestFit="1" customWidth="1"/>
    <col min="11774" max="11774" width="16.5703125" style="11" bestFit="1" customWidth="1"/>
    <col min="11775" max="11775" width="8.42578125" style="11" bestFit="1" customWidth="1"/>
    <col min="11776" max="11776" width="17" style="11" bestFit="1" customWidth="1"/>
    <col min="11777" max="11777" width="9.140625" style="11" bestFit="1"/>
    <col min="11778" max="11778" width="17" style="11" bestFit="1" customWidth="1"/>
    <col min="11779" max="11779" width="9.140625" style="11"/>
    <col min="11780" max="11780" width="17.5703125" style="11" bestFit="1" customWidth="1"/>
    <col min="11781" max="11781" width="8.42578125" style="11" bestFit="1" customWidth="1"/>
    <col min="11782" max="11782" width="17" style="11" bestFit="1" customWidth="1"/>
    <col min="11783" max="11783" width="8.42578125" style="11" bestFit="1" customWidth="1"/>
    <col min="11784" max="11784" width="17.5703125" style="11" bestFit="1" customWidth="1"/>
    <col min="11785" max="11785" width="9.140625" style="11" bestFit="1"/>
    <col min="11786" max="11786" width="15" style="11" bestFit="1" customWidth="1"/>
    <col min="11787" max="12018" width="9.140625" style="11"/>
    <col min="12019" max="12019" width="16.28515625" style="11" customWidth="1"/>
    <col min="12020" max="12020" width="54.85546875" style="11" bestFit="1" customWidth="1"/>
    <col min="12021" max="12021" width="24.42578125" style="11" bestFit="1" customWidth="1"/>
    <col min="12022" max="12022" width="15.140625" style="11" customWidth="1"/>
    <col min="12023" max="12023" width="9.140625" style="11" bestFit="1"/>
    <col min="12024" max="12024" width="15.5703125" style="11" bestFit="1" customWidth="1"/>
    <col min="12025" max="12025" width="8.42578125" style="11" bestFit="1" customWidth="1"/>
    <col min="12026" max="12026" width="17" style="11" bestFit="1" customWidth="1"/>
    <col min="12027" max="12027" width="8.42578125" style="11" bestFit="1" customWidth="1"/>
    <col min="12028" max="12028" width="16.5703125" style="11" bestFit="1" customWidth="1"/>
    <col min="12029" max="12029" width="8.42578125" style="11" bestFit="1" customWidth="1"/>
    <col min="12030" max="12030" width="16.5703125" style="11" bestFit="1" customWidth="1"/>
    <col min="12031" max="12031" width="8.42578125" style="11" bestFit="1" customWidth="1"/>
    <col min="12032" max="12032" width="17" style="11" bestFit="1" customWidth="1"/>
    <col min="12033" max="12033" width="9.140625" style="11" bestFit="1"/>
    <col min="12034" max="12034" width="17" style="11" bestFit="1" customWidth="1"/>
    <col min="12035" max="12035" width="9.140625" style="11"/>
    <col min="12036" max="12036" width="17.5703125" style="11" bestFit="1" customWidth="1"/>
    <col min="12037" max="12037" width="8.42578125" style="11" bestFit="1" customWidth="1"/>
    <col min="12038" max="12038" width="17" style="11" bestFit="1" customWidth="1"/>
    <col min="12039" max="12039" width="8.42578125" style="11" bestFit="1" customWidth="1"/>
    <col min="12040" max="12040" width="17.5703125" style="11" bestFit="1" customWidth="1"/>
    <col min="12041" max="12041" width="9.140625" style="11" bestFit="1"/>
    <col min="12042" max="12042" width="15" style="11" bestFit="1" customWidth="1"/>
    <col min="12043" max="12274" width="9.140625" style="11"/>
    <col min="12275" max="12275" width="16.28515625" style="11" customWidth="1"/>
    <col min="12276" max="12276" width="54.85546875" style="11" bestFit="1" customWidth="1"/>
    <col min="12277" max="12277" width="24.42578125" style="11" bestFit="1" customWidth="1"/>
    <col min="12278" max="12278" width="15.140625" style="11" customWidth="1"/>
    <col min="12279" max="12279" width="9.140625" style="11" bestFit="1"/>
    <col min="12280" max="12280" width="15.5703125" style="11" bestFit="1" customWidth="1"/>
    <col min="12281" max="12281" width="8.42578125" style="11" bestFit="1" customWidth="1"/>
    <col min="12282" max="12282" width="17" style="11" bestFit="1" customWidth="1"/>
    <col min="12283" max="12283" width="8.42578125" style="11" bestFit="1" customWidth="1"/>
    <col min="12284" max="12284" width="16.5703125" style="11" bestFit="1" customWidth="1"/>
    <col min="12285" max="12285" width="8.42578125" style="11" bestFit="1" customWidth="1"/>
    <col min="12286" max="12286" width="16.5703125" style="11" bestFit="1" customWidth="1"/>
    <col min="12287" max="12287" width="8.42578125" style="11" bestFit="1" customWidth="1"/>
    <col min="12288" max="12288" width="17" style="11" bestFit="1" customWidth="1"/>
    <col min="12289" max="12289" width="9.140625" style="11" bestFit="1"/>
    <col min="12290" max="12290" width="17" style="11" bestFit="1" customWidth="1"/>
    <col min="12291" max="12291" width="9.140625" style="11"/>
    <col min="12292" max="12292" width="17.5703125" style="11" bestFit="1" customWidth="1"/>
    <col min="12293" max="12293" width="8.42578125" style="11" bestFit="1" customWidth="1"/>
    <col min="12294" max="12294" width="17" style="11" bestFit="1" customWidth="1"/>
    <col min="12295" max="12295" width="8.42578125" style="11" bestFit="1" customWidth="1"/>
    <col min="12296" max="12296" width="17.5703125" style="11" bestFit="1" customWidth="1"/>
    <col min="12297" max="12297" width="9.140625" style="11" bestFit="1"/>
    <col min="12298" max="12298" width="15" style="11" bestFit="1" customWidth="1"/>
    <col min="12299" max="12530" width="9.140625" style="11"/>
    <col min="12531" max="12531" width="16.28515625" style="11" customWidth="1"/>
    <col min="12532" max="12532" width="54.85546875" style="11" bestFit="1" customWidth="1"/>
    <col min="12533" max="12533" width="24.42578125" style="11" bestFit="1" customWidth="1"/>
    <col min="12534" max="12534" width="15.140625" style="11" customWidth="1"/>
    <col min="12535" max="12535" width="9.140625" style="11" bestFit="1"/>
    <col min="12536" max="12536" width="15.5703125" style="11" bestFit="1" customWidth="1"/>
    <col min="12537" max="12537" width="8.42578125" style="11" bestFit="1" customWidth="1"/>
    <col min="12538" max="12538" width="17" style="11" bestFit="1" customWidth="1"/>
    <col min="12539" max="12539" width="8.42578125" style="11" bestFit="1" customWidth="1"/>
    <col min="12540" max="12540" width="16.5703125" style="11" bestFit="1" customWidth="1"/>
    <col min="12541" max="12541" width="8.42578125" style="11" bestFit="1" customWidth="1"/>
    <col min="12542" max="12542" width="16.5703125" style="11" bestFit="1" customWidth="1"/>
    <col min="12543" max="12543" width="8.42578125" style="11" bestFit="1" customWidth="1"/>
    <col min="12544" max="12544" width="17" style="11" bestFit="1" customWidth="1"/>
    <col min="12545" max="12545" width="9.140625" style="11" bestFit="1"/>
    <col min="12546" max="12546" width="17" style="11" bestFit="1" customWidth="1"/>
    <col min="12547" max="12547" width="9.140625" style="11"/>
    <col min="12548" max="12548" width="17.5703125" style="11" bestFit="1" customWidth="1"/>
    <col min="12549" max="12549" width="8.42578125" style="11" bestFit="1" customWidth="1"/>
    <col min="12550" max="12550" width="17" style="11" bestFit="1" customWidth="1"/>
    <col min="12551" max="12551" width="8.42578125" style="11" bestFit="1" customWidth="1"/>
    <col min="12552" max="12552" width="17.5703125" style="11" bestFit="1" customWidth="1"/>
    <col min="12553" max="12553" width="9.140625" style="11" bestFit="1"/>
    <col min="12554" max="12554" width="15" style="11" bestFit="1" customWidth="1"/>
    <col min="12555" max="12786" width="9.140625" style="11"/>
    <col min="12787" max="12787" width="16.28515625" style="11" customWidth="1"/>
    <col min="12788" max="12788" width="54.85546875" style="11" bestFit="1" customWidth="1"/>
    <col min="12789" max="12789" width="24.42578125" style="11" bestFit="1" customWidth="1"/>
    <col min="12790" max="12790" width="15.140625" style="11" customWidth="1"/>
    <col min="12791" max="12791" width="9.140625" style="11" bestFit="1"/>
    <col min="12792" max="12792" width="15.5703125" style="11" bestFit="1" customWidth="1"/>
    <col min="12793" max="12793" width="8.42578125" style="11" bestFit="1" customWidth="1"/>
    <col min="12794" max="12794" width="17" style="11" bestFit="1" customWidth="1"/>
    <col min="12795" max="12795" width="8.42578125" style="11" bestFit="1" customWidth="1"/>
    <col min="12796" max="12796" width="16.5703125" style="11" bestFit="1" customWidth="1"/>
    <col min="12797" max="12797" width="8.42578125" style="11" bestFit="1" customWidth="1"/>
    <col min="12798" max="12798" width="16.5703125" style="11" bestFit="1" customWidth="1"/>
    <col min="12799" max="12799" width="8.42578125" style="11" bestFit="1" customWidth="1"/>
    <col min="12800" max="12800" width="17" style="11" bestFit="1" customWidth="1"/>
    <col min="12801" max="12801" width="9.140625" style="11" bestFit="1"/>
    <col min="12802" max="12802" width="17" style="11" bestFit="1" customWidth="1"/>
    <col min="12803" max="12803" width="9.140625" style="11"/>
    <col min="12804" max="12804" width="17.5703125" style="11" bestFit="1" customWidth="1"/>
    <col min="12805" max="12805" width="8.42578125" style="11" bestFit="1" customWidth="1"/>
    <col min="12806" max="12806" width="17" style="11" bestFit="1" customWidth="1"/>
    <col min="12807" max="12807" width="8.42578125" style="11" bestFit="1" customWidth="1"/>
    <col min="12808" max="12808" width="17.5703125" style="11" bestFit="1" customWidth="1"/>
    <col min="12809" max="12809" width="9.140625" style="11" bestFit="1"/>
    <col min="12810" max="12810" width="15" style="11" bestFit="1" customWidth="1"/>
    <col min="12811" max="13042" width="9.140625" style="11"/>
    <col min="13043" max="13043" width="16.28515625" style="11" customWidth="1"/>
    <col min="13044" max="13044" width="54.85546875" style="11" bestFit="1" customWidth="1"/>
    <col min="13045" max="13045" width="24.42578125" style="11" bestFit="1" customWidth="1"/>
    <col min="13046" max="13046" width="15.140625" style="11" customWidth="1"/>
    <col min="13047" max="13047" width="9.140625" style="11" bestFit="1"/>
    <col min="13048" max="13048" width="15.5703125" style="11" bestFit="1" customWidth="1"/>
    <col min="13049" max="13049" width="8.42578125" style="11" bestFit="1" customWidth="1"/>
    <col min="13050" max="13050" width="17" style="11" bestFit="1" customWidth="1"/>
    <col min="13051" max="13051" width="8.42578125" style="11" bestFit="1" customWidth="1"/>
    <col min="13052" max="13052" width="16.5703125" style="11" bestFit="1" customWidth="1"/>
    <col min="13053" max="13053" width="8.42578125" style="11" bestFit="1" customWidth="1"/>
    <col min="13054" max="13054" width="16.5703125" style="11" bestFit="1" customWidth="1"/>
    <col min="13055" max="13055" width="8.42578125" style="11" bestFit="1" customWidth="1"/>
    <col min="13056" max="13056" width="17" style="11" bestFit="1" customWidth="1"/>
    <col min="13057" max="13057" width="9.140625" style="11" bestFit="1"/>
    <col min="13058" max="13058" width="17" style="11" bestFit="1" customWidth="1"/>
    <col min="13059" max="13059" width="9.140625" style="11"/>
    <col min="13060" max="13060" width="17.5703125" style="11" bestFit="1" customWidth="1"/>
    <col min="13061" max="13061" width="8.42578125" style="11" bestFit="1" customWidth="1"/>
    <col min="13062" max="13062" width="17" style="11" bestFit="1" customWidth="1"/>
    <col min="13063" max="13063" width="8.42578125" style="11" bestFit="1" customWidth="1"/>
    <col min="13064" max="13064" width="17.5703125" style="11" bestFit="1" customWidth="1"/>
    <col min="13065" max="13065" width="9.140625" style="11" bestFit="1"/>
    <col min="13066" max="13066" width="15" style="11" bestFit="1" customWidth="1"/>
    <col min="13067" max="13298" width="9.140625" style="11"/>
    <col min="13299" max="13299" width="16.28515625" style="11" customWidth="1"/>
    <col min="13300" max="13300" width="54.85546875" style="11" bestFit="1" customWidth="1"/>
    <col min="13301" max="13301" width="24.42578125" style="11" bestFit="1" customWidth="1"/>
    <col min="13302" max="13302" width="15.140625" style="11" customWidth="1"/>
    <col min="13303" max="13303" width="9.140625" style="11" bestFit="1"/>
    <col min="13304" max="13304" width="15.5703125" style="11" bestFit="1" customWidth="1"/>
    <col min="13305" max="13305" width="8.42578125" style="11" bestFit="1" customWidth="1"/>
    <col min="13306" max="13306" width="17" style="11" bestFit="1" customWidth="1"/>
    <col min="13307" max="13307" width="8.42578125" style="11" bestFit="1" customWidth="1"/>
    <col min="13308" max="13308" width="16.5703125" style="11" bestFit="1" customWidth="1"/>
    <col min="13309" max="13309" width="8.42578125" style="11" bestFit="1" customWidth="1"/>
    <col min="13310" max="13310" width="16.5703125" style="11" bestFit="1" customWidth="1"/>
    <col min="13311" max="13311" width="8.42578125" style="11" bestFit="1" customWidth="1"/>
    <col min="13312" max="13312" width="17" style="11" bestFit="1" customWidth="1"/>
    <col min="13313" max="13313" width="9.140625" style="11" bestFit="1"/>
    <col min="13314" max="13314" width="17" style="11" bestFit="1" customWidth="1"/>
    <col min="13315" max="13315" width="9.140625" style="11"/>
    <col min="13316" max="13316" width="17.5703125" style="11" bestFit="1" customWidth="1"/>
    <col min="13317" max="13317" width="8.42578125" style="11" bestFit="1" customWidth="1"/>
    <col min="13318" max="13318" width="17" style="11" bestFit="1" customWidth="1"/>
    <col min="13319" max="13319" width="8.42578125" style="11" bestFit="1" customWidth="1"/>
    <col min="13320" max="13320" width="17.5703125" style="11" bestFit="1" customWidth="1"/>
    <col min="13321" max="13321" width="9.140625" style="11" bestFit="1"/>
    <col min="13322" max="13322" width="15" style="11" bestFit="1" customWidth="1"/>
    <col min="13323" max="13554" width="9.140625" style="11"/>
    <col min="13555" max="13555" width="16.28515625" style="11" customWidth="1"/>
    <col min="13556" max="13556" width="54.85546875" style="11" bestFit="1" customWidth="1"/>
    <col min="13557" max="13557" width="24.42578125" style="11" bestFit="1" customWidth="1"/>
    <col min="13558" max="13558" width="15.140625" style="11" customWidth="1"/>
    <col min="13559" max="13559" width="9.140625" style="11" bestFit="1"/>
    <col min="13560" max="13560" width="15.5703125" style="11" bestFit="1" customWidth="1"/>
    <col min="13561" max="13561" width="8.42578125" style="11" bestFit="1" customWidth="1"/>
    <col min="13562" max="13562" width="17" style="11" bestFit="1" customWidth="1"/>
    <col min="13563" max="13563" width="8.42578125" style="11" bestFit="1" customWidth="1"/>
    <col min="13564" max="13564" width="16.5703125" style="11" bestFit="1" customWidth="1"/>
    <col min="13565" max="13565" width="8.42578125" style="11" bestFit="1" customWidth="1"/>
    <col min="13566" max="13566" width="16.5703125" style="11" bestFit="1" customWidth="1"/>
    <col min="13567" max="13567" width="8.42578125" style="11" bestFit="1" customWidth="1"/>
    <col min="13568" max="13568" width="17" style="11" bestFit="1" customWidth="1"/>
    <col min="13569" max="13569" width="9.140625" style="11" bestFit="1"/>
    <col min="13570" max="13570" width="17" style="11" bestFit="1" customWidth="1"/>
    <col min="13571" max="13571" width="9.140625" style="11"/>
    <col min="13572" max="13572" width="17.5703125" style="11" bestFit="1" customWidth="1"/>
    <col min="13573" max="13573" width="8.42578125" style="11" bestFit="1" customWidth="1"/>
    <col min="13574" max="13574" width="17" style="11" bestFit="1" customWidth="1"/>
    <col min="13575" max="13575" width="8.42578125" style="11" bestFit="1" customWidth="1"/>
    <col min="13576" max="13576" width="17.5703125" style="11" bestFit="1" customWidth="1"/>
    <col min="13577" max="13577" width="9.140625" style="11" bestFit="1"/>
    <col min="13578" max="13578" width="15" style="11" bestFit="1" customWidth="1"/>
    <col min="13579" max="13810" width="9.140625" style="11"/>
    <col min="13811" max="13811" width="16.28515625" style="11" customWidth="1"/>
    <col min="13812" max="13812" width="54.85546875" style="11" bestFit="1" customWidth="1"/>
    <col min="13813" max="13813" width="24.42578125" style="11" bestFit="1" customWidth="1"/>
    <col min="13814" max="13814" width="15.140625" style="11" customWidth="1"/>
    <col min="13815" max="13815" width="9.140625" style="11" bestFit="1"/>
    <col min="13816" max="13816" width="15.5703125" style="11" bestFit="1" customWidth="1"/>
    <col min="13817" max="13817" width="8.42578125" style="11" bestFit="1" customWidth="1"/>
    <col min="13818" max="13818" width="17" style="11" bestFit="1" customWidth="1"/>
    <col min="13819" max="13819" width="8.42578125" style="11" bestFit="1" customWidth="1"/>
    <col min="13820" max="13820" width="16.5703125" style="11" bestFit="1" customWidth="1"/>
    <col min="13821" max="13821" width="8.42578125" style="11" bestFit="1" customWidth="1"/>
    <col min="13822" max="13822" width="16.5703125" style="11" bestFit="1" customWidth="1"/>
    <col min="13823" max="13823" width="8.42578125" style="11" bestFit="1" customWidth="1"/>
    <col min="13824" max="13824" width="17" style="11" bestFit="1" customWidth="1"/>
    <col min="13825" max="13825" width="9.140625" style="11" bestFit="1"/>
    <col min="13826" max="13826" width="17" style="11" bestFit="1" customWidth="1"/>
    <col min="13827" max="13827" width="9.140625" style="11"/>
    <col min="13828" max="13828" width="17.5703125" style="11" bestFit="1" customWidth="1"/>
    <col min="13829" max="13829" width="8.42578125" style="11" bestFit="1" customWidth="1"/>
    <col min="13830" max="13830" width="17" style="11" bestFit="1" customWidth="1"/>
    <col min="13831" max="13831" width="8.42578125" style="11" bestFit="1" customWidth="1"/>
    <col min="13832" max="13832" width="17.5703125" style="11" bestFit="1" customWidth="1"/>
    <col min="13833" max="13833" width="9.140625" style="11" bestFit="1"/>
    <col min="13834" max="13834" width="15" style="11" bestFit="1" customWidth="1"/>
    <col min="13835" max="14066" width="9.140625" style="11"/>
    <col min="14067" max="14067" width="16.28515625" style="11" customWidth="1"/>
    <col min="14068" max="14068" width="54.85546875" style="11" bestFit="1" customWidth="1"/>
    <col min="14069" max="14069" width="24.42578125" style="11" bestFit="1" customWidth="1"/>
    <col min="14070" max="14070" width="15.140625" style="11" customWidth="1"/>
    <col min="14071" max="14071" width="9.140625" style="11" bestFit="1"/>
    <col min="14072" max="14072" width="15.5703125" style="11" bestFit="1" customWidth="1"/>
    <col min="14073" max="14073" width="8.42578125" style="11" bestFit="1" customWidth="1"/>
    <col min="14074" max="14074" width="17" style="11" bestFit="1" customWidth="1"/>
    <col min="14075" max="14075" width="8.42578125" style="11" bestFit="1" customWidth="1"/>
    <col min="14076" max="14076" width="16.5703125" style="11" bestFit="1" customWidth="1"/>
    <col min="14077" max="14077" width="8.42578125" style="11" bestFit="1" customWidth="1"/>
    <col min="14078" max="14078" width="16.5703125" style="11" bestFit="1" customWidth="1"/>
    <col min="14079" max="14079" width="8.42578125" style="11" bestFit="1" customWidth="1"/>
    <col min="14080" max="14080" width="17" style="11" bestFit="1" customWidth="1"/>
    <col min="14081" max="14081" width="9.140625" style="11" bestFit="1"/>
    <col min="14082" max="14082" width="17" style="11" bestFit="1" customWidth="1"/>
    <col min="14083" max="14083" width="9.140625" style="11"/>
    <col min="14084" max="14084" width="17.5703125" style="11" bestFit="1" customWidth="1"/>
    <col min="14085" max="14085" width="8.42578125" style="11" bestFit="1" customWidth="1"/>
    <col min="14086" max="14086" width="17" style="11" bestFit="1" customWidth="1"/>
    <col min="14087" max="14087" width="8.42578125" style="11" bestFit="1" customWidth="1"/>
    <col min="14088" max="14088" width="17.5703125" style="11" bestFit="1" customWidth="1"/>
    <col min="14089" max="14089" width="9.140625" style="11" bestFit="1"/>
    <col min="14090" max="14090" width="15" style="11" bestFit="1" customWidth="1"/>
    <col min="14091" max="14322" width="9.140625" style="11"/>
    <col min="14323" max="14323" width="16.28515625" style="11" customWidth="1"/>
    <col min="14324" max="14324" width="54.85546875" style="11" bestFit="1" customWidth="1"/>
    <col min="14325" max="14325" width="24.42578125" style="11" bestFit="1" customWidth="1"/>
    <col min="14326" max="14326" width="15.140625" style="11" customWidth="1"/>
    <col min="14327" max="14327" width="9.140625" style="11" bestFit="1"/>
    <col min="14328" max="14328" width="15.5703125" style="11" bestFit="1" customWidth="1"/>
    <col min="14329" max="14329" width="8.42578125" style="11" bestFit="1" customWidth="1"/>
    <col min="14330" max="14330" width="17" style="11" bestFit="1" customWidth="1"/>
    <col min="14331" max="14331" width="8.42578125" style="11" bestFit="1" customWidth="1"/>
    <col min="14332" max="14332" width="16.5703125" style="11" bestFit="1" customWidth="1"/>
    <col min="14333" max="14333" width="8.42578125" style="11" bestFit="1" customWidth="1"/>
    <col min="14334" max="14334" width="16.5703125" style="11" bestFit="1" customWidth="1"/>
    <col min="14335" max="14335" width="8.42578125" style="11" bestFit="1" customWidth="1"/>
    <col min="14336" max="14336" width="17" style="11" bestFit="1" customWidth="1"/>
    <col min="14337" max="14337" width="9.140625" style="11" bestFit="1"/>
    <col min="14338" max="14338" width="17" style="11" bestFit="1" customWidth="1"/>
    <col min="14339" max="14339" width="9.140625" style="11"/>
    <col min="14340" max="14340" width="17.5703125" style="11" bestFit="1" customWidth="1"/>
    <col min="14341" max="14341" width="8.42578125" style="11" bestFit="1" customWidth="1"/>
    <col min="14342" max="14342" width="17" style="11" bestFit="1" customWidth="1"/>
    <col min="14343" max="14343" width="8.42578125" style="11" bestFit="1" customWidth="1"/>
    <col min="14344" max="14344" width="17.5703125" style="11" bestFit="1" customWidth="1"/>
    <col min="14345" max="14345" width="9.140625" style="11" bestFit="1"/>
    <col min="14346" max="14346" width="15" style="11" bestFit="1" customWidth="1"/>
    <col min="14347" max="14578" width="9.140625" style="11"/>
    <col min="14579" max="14579" width="16.28515625" style="11" customWidth="1"/>
    <col min="14580" max="14580" width="54.85546875" style="11" bestFit="1" customWidth="1"/>
    <col min="14581" max="14581" width="24.42578125" style="11" bestFit="1" customWidth="1"/>
    <col min="14582" max="14582" width="15.140625" style="11" customWidth="1"/>
    <col min="14583" max="14583" width="9.140625" style="11" bestFit="1"/>
    <col min="14584" max="14584" width="15.5703125" style="11" bestFit="1" customWidth="1"/>
    <col min="14585" max="14585" width="8.42578125" style="11" bestFit="1" customWidth="1"/>
    <col min="14586" max="14586" width="17" style="11" bestFit="1" customWidth="1"/>
    <col min="14587" max="14587" width="8.42578125" style="11" bestFit="1" customWidth="1"/>
    <col min="14588" max="14588" width="16.5703125" style="11" bestFit="1" customWidth="1"/>
    <col min="14589" max="14589" width="8.42578125" style="11" bestFit="1" customWidth="1"/>
    <col min="14590" max="14590" width="16.5703125" style="11" bestFit="1" customWidth="1"/>
    <col min="14591" max="14591" width="8.42578125" style="11" bestFit="1" customWidth="1"/>
    <col min="14592" max="14592" width="17" style="11" bestFit="1" customWidth="1"/>
    <col min="14593" max="14593" width="9.140625" style="11" bestFit="1"/>
    <col min="14594" max="14594" width="17" style="11" bestFit="1" customWidth="1"/>
    <col min="14595" max="14595" width="9.140625" style="11"/>
    <col min="14596" max="14596" width="17.5703125" style="11" bestFit="1" customWidth="1"/>
    <col min="14597" max="14597" width="8.42578125" style="11" bestFit="1" customWidth="1"/>
    <col min="14598" max="14598" width="17" style="11" bestFit="1" customWidth="1"/>
    <col min="14599" max="14599" width="8.42578125" style="11" bestFit="1" customWidth="1"/>
    <col min="14600" max="14600" width="17.5703125" style="11" bestFit="1" customWidth="1"/>
    <col min="14601" max="14601" width="9.140625" style="11" bestFit="1"/>
    <col min="14602" max="14602" width="15" style="11" bestFit="1" customWidth="1"/>
    <col min="14603" max="14834" width="9.140625" style="11"/>
    <col min="14835" max="14835" width="16.28515625" style="11" customWidth="1"/>
    <col min="14836" max="14836" width="54.85546875" style="11" bestFit="1" customWidth="1"/>
    <col min="14837" max="14837" width="24.42578125" style="11" bestFit="1" customWidth="1"/>
    <col min="14838" max="14838" width="15.140625" style="11" customWidth="1"/>
    <col min="14839" max="14839" width="9.140625" style="11" bestFit="1"/>
    <col min="14840" max="14840" width="15.5703125" style="11" bestFit="1" customWidth="1"/>
    <col min="14841" max="14841" width="8.42578125" style="11" bestFit="1" customWidth="1"/>
    <col min="14842" max="14842" width="17" style="11" bestFit="1" customWidth="1"/>
    <col min="14843" max="14843" width="8.42578125" style="11" bestFit="1" customWidth="1"/>
    <col min="14844" max="14844" width="16.5703125" style="11" bestFit="1" customWidth="1"/>
    <col min="14845" max="14845" width="8.42578125" style="11" bestFit="1" customWidth="1"/>
    <col min="14846" max="14846" width="16.5703125" style="11" bestFit="1" customWidth="1"/>
    <col min="14847" max="14847" width="8.42578125" style="11" bestFit="1" customWidth="1"/>
    <col min="14848" max="14848" width="17" style="11" bestFit="1" customWidth="1"/>
    <col min="14849" max="14849" width="9.140625" style="11" bestFit="1"/>
    <col min="14850" max="14850" width="17" style="11" bestFit="1" customWidth="1"/>
    <col min="14851" max="14851" width="9.140625" style="11"/>
    <col min="14852" max="14852" width="17.5703125" style="11" bestFit="1" customWidth="1"/>
    <col min="14853" max="14853" width="8.42578125" style="11" bestFit="1" customWidth="1"/>
    <col min="14854" max="14854" width="17" style="11" bestFit="1" customWidth="1"/>
    <col min="14855" max="14855" width="8.42578125" style="11" bestFit="1" customWidth="1"/>
    <col min="14856" max="14856" width="17.5703125" style="11" bestFit="1" customWidth="1"/>
    <col min="14857" max="14857" width="9.140625" style="11" bestFit="1"/>
    <col min="14858" max="14858" width="15" style="11" bestFit="1" customWidth="1"/>
    <col min="14859" max="15090" width="9.140625" style="11"/>
    <col min="15091" max="15091" width="16.28515625" style="11" customWidth="1"/>
    <col min="15092" max="15092" width="54.85546875" style="11" bestFit="1" customWidth="1"/>
    <col min="15093" max="15093" width="24.42578125" style="11" bestFit="1" customWidth="1"/>
    <col min="15094" max="15094" width="15.140625" style="11" customWidth="1"/>
    <col min="15095" max="15095" width="9.140625" style="11" bestFit="1"/>
    <col min="15096" max="15096" width="15.5703125" style="11" bestFit="1" customWidth="1"/>
    <col min="15097" max="15097" width="8.42578125" style="11" bestFit="1" customWidth="1"/>
    <col min="15098" max="15098" width="17" style="11" bestFit="1" customWidth="1"/>
    <col min="15099" max="15099" width="8.42578125" style="11" bestFit="1" customWidth="1"/>
    <col min="15100" max="15100" width="16.5703125" style="11" bestFit="1" customWidth="1"/>
    <col min="15101" max="15101" width="8.42578125" style="11" bestFit="1" customWidth="1"/>
    <col min="15102" max="15102" width="16.5703125" style="11" bestFit="1" customWidth="1"/>
    <col min="15103" max="15103" width="8.42578125" style="11" bestFit="1" customWidth="1"/>
    <col min="15104" max="15104" width="17" style="11" bestFit="1" customWidth="1"/>
    <col min="15105" max="15105" width="9.140625" style="11" bestFit="1"/>
    <col min="15106" max="15106" width="17" style="11" bestFit="1" customWidth="1"/>
    <col min="15107" max="15107" width="9.140625" style="11"/>
    <col min="15108" max="15108" width="17.5703125" style="11" bestFit="1" customWidth="1"/>
    <col min="15109" max="15109" width="8.42578125" style="11" bestFit="1" customWidth="1"/>
    <col min="15110" max="15110" width="17" style="11" bestFit="1" customWidth="1"/>
    <col min="15111" max="15111" width="8.42578125" style="11" bestFit="1" customWidth="1"/>
    <col min="15112" max="15112" width="17.5703125" style="11" bestFit="1" customWidth="1"/>
    <col min="15113" max="15113" width="9.140625" style="11" bestFit="1"/>
    <col min="15114" max="15114" width="15" style="11" bestFit="1" customWidth="1"/>
    <col min="15115" max="15346" width="9.140625" style="11"/>
    <col min="15347" max="15347" width="16.28515625" style="11" customWidth="1"/>
    <col min="15348" max="15348" width="54.85546875" style="11" bestFit="1" customWidth="1"/>
    <col min="15349" max="15349" width="24.42578125" style="11" bestFit="1" customWidth="1"/>
    <col min="15350" max="15350" width="15.140625" style="11" customWidth="1"/>
    <col min="15351" max="15351" width="9.140625" style="11" bestFit="1"/>
    <col min="15352" max="15352" width="15.5703125" style="11" bestFit="1" customWidth="1"/>
    <col min="15353" max="15353" width="8.42578125" style="11" bestFit="1" customWidth="1"/>
    <col min="15354" max="15354" width="17" style="11" bestFit="1" customWidth="1"/>
    <col min="15355" max="15355" width="8.42578125" style="11" bestFit="1" customWidth="1"/>
    <col min="15356" max="15356" width="16.5703125" style="11" bestFit="1" customWidth="1"/>
    <col min="15357" max="15357" width="8.42578125" style="11" bestFit="1" customWidth="1"/>
    <col min="15358" max="15358" width="16.5703125" style="11" bestFit="1" customWidth="1"/>
    <col min="15359" max="15359" width="8.42578125" style="11" bestFit="1" customWidth="1"/>
    <col min="15360" max="15360" width="17" style="11" bestFit="1" customWidth="1"/>
    <col min="15361" max="15361" width="9.140625" style="11" bestFit="1"/>
    <col min="15362" max="15362" width="17" style="11" bestFit="1" customWidth="1"/>
    <col min="15363" max="15363" width="9.140625" style="11"/>
    <col min="15364" max="15364" width="17.5703125" style="11" bestFit="1" customWidth="1"/>
    <col min="15365" max="15365" width="8.42578125" style="11" bestFit="1" customWidth="1"/>
    <col min="15366" max="15366" width="17" style="11" bestFit="1" customWidth="1"/>
    <col min="15367" max="15367" width="8.42578125" style="11" bestFit="1" customWidth="1"/>
    <col min="15368" max="15368" width="17.5703125" style="11" bestFit="1" customWidth="1"/>
    <col min="15369" max="15369" width="9.140625" style="11" bestFit="1"/>
    <col min="15370" max="15370" width="15" style="11" bestFit="1" customWidth="1"/>
    <col min="15371" max="15602" width="9.140625" style="11"/>
    <col min="15603" max="15603" width="16.28515625" style="11" customWidth="1"/>
    <col min="15604" max="15604" width="54.85546875" style="11" bestFit="1" customWidth="1"/>
    <col min="15605" max="15605" width="24.42578125" style="11" bestFit="1" customWidth="1"/>
    <col min="15606" max="15606" width="15.140625" style="11" customWidth="1"/>
    <col min="15607" max="15607" width="9.140625" style="11" bestFit="1"/>
    <col min="15608" max="15608" width="15.5703125" style="11" bestFit="1" customWidth="1"/>
    <col min="15609" max="15609" width="8.42578125" style="11" bestFit="1" customWidth="1"/>
    <col min="15610" max="15610" width="17" style="11" bestFit="1" customWidth="1"/>
    <col min="15611" max="15611" width="8.42578125" style="11" bestFit="1" customWidth="1"/>
    <col min="15612" max="15612" width="16.5703125" style="11" bestFit="1" customWidth="1"/>
    <col min="15613" max="15613" width="8.42578125" style="11" bestFit="1" customWidth="1"/>
    <col min="15614" max="15614" width="16.5703125" style="11" bestFit="1" customWidth="1"/>
    <col min="15615" max="15615" width="8.42578125" style="11" bestFit="1" customWidth="1"/>
    <col min="15616" max="15616" width="17" style="11" bestFit="1" customWidth="1"/>
    <col min="15617" max="15617" width="9.140625" style="11" bestFit="1"/>
    <col min="15618" max="15618" width="17" style="11" bestFit="1" customWidth="1"/>
    <col min="15619" max="15619" width="9.140625" style="11"/>
    <col min="15620" max="15620" width="17.5703125" style="11" bestFit="1" customWidth="1"/>
    <col min="15621" max="15621" width="8.42578125" style="11" bestFit="1" customWidth="1"/>
    <col min="15622" max="15622" width="17" style="11" bestFit="1" customWidth="1"/>
    <col min="15623" max="15623" width="8.42578125" style="11" bestFit="1" customWidth="1"/>
    <col min="15624" max="15624" width="17.5703125" style="11" bestFit="1" customWidth="1"/>
    <col min="15625" max="15625" width="9.140625" style="11" bestFit="1"/>
    <col min="15626" max="15626" width="15" style="11" bestFit="1" customWidth="1"/>
    <col min="15627" max="15858" width="9.140625" style="11"/>
    <col min="15859" max="15859" width="16.28515625" style="11" customWidth="1"/>
    <col min="15860" max="15860" width="54.85546875" style="11" bestFit="1" customWidth="1"/>
    <col min="15861" max="15861" width="24.42578125" style="11" bestFit="1" customWidth="1"/>
    <col min="15862" max="15862" width="15.140625" style="11" customWidth="1"/>
    <col min="15863" max="15863" width="9.140625" style="11" bestFit="1"/>
    <col min="15864" max="15864" width="15.5703125" style="11" bestFit="1" customWidth="1"/>
    <col min="15865" max="15865" width="8.42578125" style="11" bestFit="1" customWidth="1"/>
    <col min="15866" max="15866" width="17" style="11" bestFit="1" customWidth="1"/>
    <col min="15867" max="15867" width="8.42578125" style="11" bestFit="1" customWidth="1"/>
    <col min="15868" max="15868" width="16.5703125" style="11" bestFit="1" customWidth="1"/>
    <col min="15869" max="15869" width="8.42578125" style="11" bestFit="1" customWidth="1"/>
    <col min="15870" max="15870" width="16.5703125" style="11" bestFit="1" customWidth="1"/>
    <col min="15871" max="15871" width="8.42578125" style="11" bestFit="1" customWidth="1"/>
    <col min="15872" max="15872" width="17" style="11" bestFit="1" customWidth="1"/>
    <col min="15873" max="15873" width="9.140625" style="11" bestFit="1"/>
    <col min="15874" max="15874" width="17" style="11" bestFit="1" customWidth="1"/>
    <col min="15875" max="15875" width="9.140625" style="11"/>
    <col min="15876" max="15876" width="17.5703125" style="11" bestFit="1" customWidth="1"/>
    <col min="15877" max="15877" width="8.42578125" style="11" bestFit="1" customWidth="1"/>
    <col min="15878" max="15878" width="17" style="11" bestFit="1" customWidth="1"/>
    <col min="15879" max="15879" width="8.42578125" style="11" bestFit="1" customWidth="1"/>
    <col min="15880" max="15880" width="17.5703125" style="11" bestFit="1" customWidth="1"/>
    <col min="15881" max="15881" width="9.140625" style="11" bestFit="1"/>
    <col min="15882" max="15882" width="15" style="11" bestFit="1" customWidth="1"/>
    <col min="15883" max="16114" width="9.140625" style="11"/>
    <col min="16115" max="16115" width="16.28515625" style="11" customWidth="1"/>
    <col min="16116" max="16116" width="54.85546875" style="11" bestFit="1" customWidth="1"/>
    <col min="16117" max="16117" width="24.42578125" style="11" bestFit="1" customWidth="1"/>
    <col min="16118" max="16118" width="15.140625" style="11" customWidth="1"/>
    <col min="16119" max="16119" width="9.140625" style="11" bestFit="1"/>
    <col min="16120" max="16120" width="15.5703125" style="11" bestFit="1" customWidth="1"/>
    <col min="16121" max="16121" width="8.42578125" style="11" bestFit="1" customWidth="1"/>
    <col min="16122" max="16122" width="17" style="11" bestFit="1" customWidth="1"/>
    <col min="16123" max="16123" width="8.42578125" style="11" bestFit="1" customWidth="1"/>
    <col min="16124" max="16124" width="16.5703125" style="11" bestFit="1" customWidth="1"/>
    <col min="16125" max="16125" width="8.42578125" style="11" bestFit="1" customWidth="1"/>
    <col min="16126" max="16126" width="16.5703125" style="11" bestFit="1" customWidth="1"/>
    <col min="16127" max="16127" width="8.42578125" style="11" bestFit="1" customWidth="1"/>
    <col min="16128" max="16128" width="17" style="11" bestFit="1" customWidth="1"/>
    <col min="16129" max="16129" width="9.140625" style="11" bestFit="1"/>
    <col min="16130" max="16130" width="17" style="11" bestFit="1" customWidth="1"/>
    <col min="16131" max="16131" width="9.140625" style="11"/>
    <col min="16132" max="16132" width="17.5703125" style="11" bestFit="1" customWidth="1"/>
    <col min="16133" max="16133" width="8.42578125" style="11" bestFit="1" customWidth="1"/>
    <col min="16134" max="16134" width="17" style="11" bestFit="1" customWidth="1"/>
    <col min="16135" max="16135" width="8.42578125" style="11" bestFit="1" customWidth="1"/>
    <col min="16136" max="16136" width="17.5703125" style="11" bestFit="1" customWidth="1"/>
    <col min="16137" max="16137" width="9.140625" style="11" bestFit="1"/>
    <col min="16138" max="16138" width="15" style="11" bestFit="1" customWidth="1"/>
    <col min="16139" max="16384" width="9.140625" style="11"/>
  </cols>
  <sheetData>
    <row r="1" spans="1:11" ht="15.75" x14ac:dyDescent="0.25">
      <c r="A1" s="107" t="s">
        <v>9</v>
      </c>
      <c r="B1" s="107"/>
      <c r="C1" s="107"/>
      <c r="D1" s="107"/>
      <c r="E1" s="108"/>
      <c r="F1" s="108"/>
      <c r="G1" s="108"/>
      <c r="H1" s="108"/>
      <c r="I1" s="108"/>
      <c r="J1" s="10"/>
      <c r="K1" s="10"/>
    </row>
    <row r="2" spans="1:11" x14ac:dyDescent="0.25">
      <c r="A2" s="1" t="s">
        <v>0</v>
      </c>
      <c r="B2" s="106" t="s">
        <v>33</v>
      </c>
      <c r="C2" s="111"/>
      <c r="D2" s="111"/>
      <c r="E2" s="108"/>
      <c r="F2" s="108"/>
      <c r="G2" s="108"/>
      <c r="H2" s="108"/>
      <c r="I2" s="108"/>
      <c r="J2" s="10"/>
    </row>
    <row r="3" spans="1:11" ht="15" customHeight="1" x14ac:dyDescent="0.25">
      <c r="A3" s="1" t="s">
        <v>1</v>
      </c>
      <c r="B3" s="106" t="s">
        <v>38</v>
      </c>
      <c r="C3" s="106"/>
      <c r="D3" s="106"/>
      <c r="E3" s="108"/>
      <c r="F3" s="108"/>
      <c r="G3" s="108"/>
      <c r="H3" s="108"/>
      <c r="I3" s="108"/>
      <c r="J3" s="10"/>
    </row>
    <row r="4" spans="1:11" ht="15" customHeight="1" x14ac:dyDescent="0.25">
      <c r="A4" s="1" t="s">
        <v>2</v>
      </c>
      <c r="B4" s="109" t="s">
        <v>120</v>
      </c>
      <c r="C4" s="109"/>
      <c r="D4" s="109"/>
      <c r="E4" s="108"/>
      <c r="F4" s="108"/>
      <c r="G4" s="108"/>
      <c r="H4" s="108"/>
      <c r="I4" s="108"/>
      <c r="J4" s="12"/>
    </row>
    <row r="5" spans="1:11" ht="15" customHeight="1" x14ac:dyDescent="0.25">
      <c r="A5" s="1" t="s">
        <v>3</v>
      </c>
      <c r="B5" s="109" t="str">
        <f>'PLANILHA ORÇAMENTÁRIA MADEIRA'!C7</f>
        <v>LOCAL: ESQUINA DA CYBELAR E ESQUINA DO MAGAZINE LUIZA</v>
      </c>
      <c r="C5" s="109"/>
      <c r="D5" s="109"/>
      <c r="E5" s="114" t="s">
        <v>4</v>
      </c>
      <c r="F5" s="114"/>
      <c r="G5" s="114"/>
      <c r="H5" s="110">
        <f>'PLANILHA ORÇAMENTÁRIA MADEIRA'!J6</f>
        <v>0.23899999999999999</v>
      </c>
      <c r="I5" s="110"/>
      <c r="J5" s="12"/>
    </row>
    <row r="6" spans="1:11" x14ac:dyDescent="0.25">
      <c r="A6" s="13"/>
      <c r="B6" s="13"/>
      <c r="C6" s="13"/>
      <c r="D6" s="14"/>
      <c r="E6" s="14"/>
      <c r="F6" s="14"/>
      <c r="G6" s="14"/>
      <c r="H6" s="14"/>
      <c r="I6" s="14"/>
      <c r="J6" s="14"/>
      <c r="K6" s="15"/>
    </row>
    <row r="7" spans="1:11" x14ac:dyDescent="0.25">
      <c r="A7" s="115" t="s">
        <v>25</v>
      </c>
      <c r="B7" s="115" t="s">
        <v>10</v>
      </c>
      <c r="C7" s="115" t="s">
        <v>12</v>
      </c>
      <c r="D7" s="117" t="s">
        <v>26</v>
      </c>
      <c r="E7" s="118"/>
      <c r="F7" s="117" t="s">
        <v>27</v>
      </c>
      <c r="G7" s="118"/>
      <c r="H7" s="117" t="s">
        <v>28</v>
      </c>
      <c r="I7" s="118"/>
      <c r="K7" s="16"/>
    </row>
    <row r="8" spans="1:11" x14ac:dyDescent="0.25">
      <c r="A8" s="116"/>
      <c r="B8" s="116"/>
      <c r="C8" s="116"/>
      <c r="D8" s="52" t="s">
        <v>29</v>
      </c>
      <c r="E8" s="52" t="s">
        <v>11</v>
      </c>
      <c r="F8" s="52" t="s">
        <v>29</v>
      </c>
      <c r="G8" s="52" t="s">
        <v>11</v>
      </c>
      <c r="H8" s="52" t="s">
        <v>29</v>
      </c>
      <c r="I8" s="52" t="s">
        <v>11</v>
      </c>
      <c r="K8" s="16"/>
    </row>
    <row r="9" spans="1:11" x14ac:dyDescent="0.25">
      <c r="A9" s="17">
        <v>1</v>
      </c>
      <c r="B9" s="18" t="str">
        <f>'PLANILHA ORÇAMENTÁRIA MADEIRA'!D13</f>
        <v>PERGOLADO 1 - ESQUINA CYBELAR</v>
      </c>
      <c r="C9" s="19">
        <f>'PLANILHA ORÇAMENTÁRIA MADEIRA'!I14</f>
        <v>9563.8542820799994</v>
      </c>
      <c r="D9" s="19">
        <f>E9*$C9</f>
        <v>9563.8542820799994</v>
      </c>
      <c r="E9" s="20">
        <v>1</v>
      </c>
      <c r="F9" s="19">
        <f>G9*$C9</f>
        <v>0</v>
      </c>
      <c r="G9" s="20">
        <v>0</v>
      </c>
      <c r="H9" s="19">
        <f>I9*$C9</f>
        <v>0</v>
      </c>
      <c r="I9" s="20">
        <v>0</v>
      </c>
      <c r="K9" s="21"/>
    </row>
    <row r="10" spans="1:11" ht="5.25" customHeight="1" x14ac:dyDescent="0.25">
      <c r="A10" s="17"/>
      <c r="B10" s="18"/>
      <c r="C10" s="19"/>
      <c r="D10" s="22"/>
      <c r="E10" s="23"/>
      <c r="F10" s="19"/>
      <c r="G10" s="20"/>
      <c r="H10" s="19"/>
      <c r="I10" s="20"/>
      <c r="K10" s="21"/>
    </row>
    <row r="11" spans="1:11" x14ac:dyDescent="0.25">
      <c r="A11" s="17">
        <v>2</v>
      </c>
      <c r="B11" s="18" t="str">
        <f>'PLANILHA ORÇAMENTÁRIA MADEIRA'!D23</f>
        <v>PERGOLADO 2 - ESQUINA MAGAZINE LUIZA</v>
      </c>
      <c r="C11" s="19">
        <f>'PLANILHA ORÇAMENTÁRIA MADEIRA'!I24</f>
        <v>6108.745379519999</v>
      </c>
      <c r="D11" s="19">
        <f>E11*$C11</f>
        <v>0</v>
      </c>
      <c r="E11" s="20">
        <v>0</v>
      </c>
      <c r="F11" s="19">
        <f>G11*$C11</f>
        <v>6108.745379519999</v>
      </c>
      <c r="G11" s="20">
        <v>1</v>
      </c>
      <c r="H11" s="19">
        <f>I11*$C11</f>
        <v>0</v>
      </c>
      <c r="I11" s="20">
        <v>0</v>
      </c>
      <c r="K11" s="21"/>
    </row>
    <row r="12" spans="1:11" ht="5.25" customHeight="1" x14ac:dyDescent="0.25">
      <c r="A12" s="17"/>
      <c r="B12" s="18"/>
      <c r="C12" s="19"/>
      <c r="D12" s="193"/>
      <c r="E12" s="194"/>
      <c r="F12" s="22"/>
      <c r="G12" s="23"/>
      <c r="H12" s="19"/>
      <c r="I12" s="20"/>
      <c r="K12" s="21"/>
    </row>
    <row r="13" spans="1:11" x14ac:dyDescent="0.25">
      <c r="A13" s="17">
        <v>3</v>
      </c>
      <c r="B13" s="18" t="str">
        <f>'PLANILHA ORÇAMENTÁRIA MADEIRA'!D18</f>
        <v>BANCO COM LIXEIRA E PAISAGISMO</v>
      </c>
      <c r="C13" s="19">
        <f>'PLANILHA ORÇAMENTÁRIA MADEIRA'!I18+'PLANILHA ORÇAMENTÁRIA MADEIRA'!I28</f>
        <v>13527.804674999998</v>
      </c>
      <c r="D13" s="19">
        <f>E13*$C13</f>
        <v>0</v>
      </c>
      <c r="E13" s="20">
        <v>0</v>
      </c>
      <c r="F13" s="19">
        <f>G13*$C13</f>
        <v>0</v>
      </c>
      <c r="G13" s="20">
        <v>0</v>
      </c>
      <c r="H13" s="19">
        <f>I13*$C13</f>
        <v>13527.804674999998</v>
      </c>
      <c r="I13" s="20">
        <v>1</v>
      </c>
      <c r="K13" s="21"/>
    </row>
    <row r="14" spans="1:11" ht="5.25" customHeight="1" x14ac:dyDescent="0.25">
      <c r="A14" s="17"/>
      <c r="B14" s="18"/>
      <c r="C14" s="19"/>
      <c r="D14" s="19"/>
      <c r="E14" s="20"/>
      <c r="F14" s="19"/>
      <c r="G14" s="20"/>
      <c r="H14" s="22"/>
      <c r="I14" s="23"/>
      <c r="K14" s="21"/>
    </row>
    <row r="15" spans="1:11" x14ac:dyDescent="0.25">
      <c r="A15" s="195" t="s">
        <v>30</v>
      </c>
      <c r="B15" s="196"/>
      <c r="C15" s="197">
        <f>'PLANILHA ORÇAMENTÁRIA MADEIRA'!I36</f>
        <v>29200.404336599997</v>
      </c>
      <c r="D15" s="24">
        <f>((C9+C11+C13)/C15)</f>
        <v>1</v>
      </c>
      <c r="E15" s="25"/>
      <c r="F15" s="26"/>
      <c r="G15" s="25"/>
      <c r="H15" s="26"/>
      <c r="I15" s="25"/>
      <c r="K15" s="112"/>
    </row>
    <row r="16" spans="1:11" x14ac:dyDescent="0.25">
      <c r="A16" s="27"/>
      <c r="B16" s="27"/>
      <c r="C16" s="28"/>
      <c r="D16" s="26"/>
      <c r="E16" s="25"/>
      <c r="F16" s="26"/>
      <c r="G16" s="25"/>
      <c r="H16" s="26"/>
      <c r="I16" s="25"/>
      <c r="K16" s="112"/>
    </row>
    <row r="17" spans="2:9" ht="15.75" thickBot="1" x14ac:dyDescent="0.3"/>
    <row r="18" spans="2:9" x14ac:dyDescent="0.25">
      <c r="C18" s="29" t="s">
        <v>31</v>
      </c>
      <c r="D18" s="30">
        <f>D9</f>
        <v>9563.8542820799994</v>
      </c>
      <c r="E18" s="31">
        <f>D18/$C$15</f>
        <v>0.32752472095369567</v>
      </c>
      <c r="F18" s="30">
        <f>F11</f>
        <v>6108.745379519999</v>
      </c>
      <c r="G18" s="31">
        <f>F18/$C$15</f>
        <v>0.20920071205532087</v>
      </c>
      <c r="H18" s="30">
        <f>H13</f>
        <v>13527.804674999998</v>
      </c>
      <c r="I18" s="53">
        <f>H18/$C$15</f>
        <v>0.46327456699098341</v>
      </c>
    </row>
    <row r="19" spans="2:9" ht="15.75" thickBot="1" x14ac:dyDescent="0.3">
      <c r="C19" s="32" t="s">
        <v>32</v>
      </c>
      <c r="D19" s="33">
        <f>D18</f>
        <v>9563.8542820799994</v>
      </c>
      <c r="E19" s="34">
        <f>E18</f>
        <v>0.32752472095369567</v>
      </c>
      <c r="F19" s="35">
        <f t="shared" ref="F19:I19" si="0">F18+D19</f>
        <v>15672.599661599997</v>
      </c>
      <c r="G19" s="34">
        <f t="shared" si="0"/>
        <v>0.53672543300901654</v>
      </c>
      <c r="H19" s="35">
        <f t="shared" si="0"/>
        <v>29200.404336599997</v>
      </c>
      <c r="I19" s="36">
        <f t="shared" si="0"/>
        <v>1</v>
      </c>
    </row>
    <row r="23" spans="2:9" x14ac:dyDescent="0.25">
      <c r="F23" s="113" t="s">
        <v>105</v>
      </c>
      <c r="G23" s="113"/>
      <c r="H23" s="113"/>
      <c r="I23" s="113"/>
    </row>
    <row r="24" spans="2:9" ht="15.75" x14ac:dyDescent="0.25">
      <c r="B24" s="189" t="s">
        <v>101</v>
      </c>
      <c r="C24" s="189"/>
      <c r="D24" s="189"/>
      <c r="E24" s="189"/>
      <c r="F24" s="189"/>
    </row>
    <row r="25" spans="2:9" ht="15.75" x14ac:dyDescent="0.25">
      <c r="B25" s="189" t="s">
        <v>104</v>
      </c>
      <c r="C25" s="189"/>
      <c r="D25" s="189"/>
      <c r="E25" s="189"/>
      <c r="F25" s="189"/>
    </row>
    <row r="26" spans="2:9" ht="15.75" x14ac:dyDescent="0.25">
      <c r="B26" s="189" t="s">
        <v>107</v>
      </c>
      <c r="C26" s="189"/>
      <c r="D26" s="189"/>
      <c r="E26" s="189"/>
      <c r="F26" s="189"/>
    </row>
    <row r="27" spans="2:9" ht="15.75" x14ac:dyDescent="0.25">
      <c r="B27" s="189" t="s">
        <v>106</v>
      </c>
      <c r="C27" s="189"/>
      <c r="D27" s="189"/>
      <c r="E27" s="189"/>
      <c r="F27" s="189"/>
    </row>
  </sheetData>
  <mergeCells count="21">
    <mergeCell ref="B24:F24"/>
    <mergeCell ref="B25:F25"/>
    <mergeCell ref="B26:F26"/>
    <mergeCell ref="B27:F27"/>
    <mergeCell ref="K15:K16"/>
    <mergeCell ref="F23:I23"/>
    <mergeCell ref="B5:D5"/>
    <mergeCell ref="E5:G5"/>
    <mergeCell ref="H5:I5"/>
    <mergeCell ref="A15:B15"/>
    <mergeCell ref="A7:A8"/>
    <mergeCell ref="B7:B8"/>
    <mergeCell ref="C7:C8"/>
    <mergeCell ref="D7:E7"/>
    <mergeCell ref="F7:G7"/>
    <mergeCell ref="H7:I7"/>
    <mergeCell ref="A1:D1"/>
    <mergeCell ref="E1:I4"/>
    <mergeCell ref="B2:D2"/>
    <mergeCell ref="B3:D3"/>
    <mergeCell ref="B4:D4"/>
  </mergeCells>
  <conditionalFormatting sqref="D7 F7 H7 D8:I9 D11:I11 D13:I13">
    <cfRule type="containsBlanks" dxfId="10" priority="15" stopIfTrue="1">
      <formula>LEN(TRIM(D7))=0</formula>
    </cfRule>
  </conditionalFormatting>
  <conditionalFormatting sqref="D10:E10">
    <cfRule type="expression" dxfId="9" priority="13" stopIfTrue="1">
      <formula>$E$9&gt;0</formula>
    </cfRule>
    <cfRule type="expression" priority="14" stopIfTrue="1">
      <formula>$E$9=0</formula>
    </cfRule>
  </conditionalFormatting>
  <conditionalFormatting sqref="D12:E12">
    <cfRule type="expression" dxfId="8" priority="2" stopIfTrue="1">
      <formula>$E$11&gt;0</formula>
    </cfRule>
  </conditionalFormatting>
  <conditionalFormatting sqref="F10:G10">
    <cfRule type="expression" dxfId="7" priority="11" stopIfTrue="1">
      <formula>$G$9&gt;0</formula>
    </cfRule>
    <cfRule type="expression" priority="12" stopIfTrue="1">
      <formula>$G$9=0</formula>
    </cfRule>
  </conditionalFormatting>
  <conditionalFormatting sqref="H10:I10">
    <cfRule type="expression" dxfId="6" priority="10" stopIfTrue="1">
      <formula>$I$9&gt;0</formula>
    </cfRule>
  </conditionalFormatting>
  <pageMargins left="0.511811024" right="0.511811024" top="0.78740157499999996" bottom="0.78740157499999996" header="0.31496062000000002" footer="0.31496062000000002"/>
  <pageSetup paperSize="9"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0F40-140E-4FB3-BF3F-1EC41BA254FC}">
  <dimension ref="A1:O40"/>
  <sheetViews>
    <sheetView tabSelected="1" zoomScaleNormal="100" workbookViewId="0">
      <selection activeCell="C2" sqref="C2:I4"/>
    </sheetView>
  </sheetViews>
  <sheetFormatPr defaultRowHeight="15" x14ac:dyDescent="0.25"/>
  <cols>
    <col min="1" max="1" width="9.140625" style="122" customWidth="1"/>
    <col min="2" max="3" width="9.140625" style="122"/>
    <col min="4" max="4" width="16.5703125" style="122" customWidth="1"/>
    <col min="5" max="5" width="9.140625" style="122"/>
    <col min="6" max="6" width="11.7109375" style="122" bestFit="1" customWidth="1"/>
    <col min="7" max="8" width="10.28515625" style="122" bestFit="1" customWidth="1"/>
    <col min="9" max="9" width="17.85546875" style="122" customWidth="1"/>
    <col min="10" max="10" width="21.140625" style="122" customWidth="1"/>
    <col min="11" max="11" width="14.28515625" style="122" bestFit="1" customWidth="1"/>
    <col min="12" max="14" width="9.140625" style="122"/>
    <col min="15" max="15" width="9.85546875" style="122" bestFit="1" customWidth="1"/>
    <col min="16" max="259" width="9.140625" style="122"/>
    <col min="260" max="260" width="16.5703125" style="122" customWidth="1"/>
    <col min="261" max="261" width="9.140625" style="122"/>
    <col min="262" max="262" width="11.7109375" style="122" bestFit="1" customWidth="1"/>
    <col min="263" max="264" width="10.28515625" style="122" bestFit="1" customWidth="1"/>
    <col min="265" max="265" width="17.85546875" style="122" customWidth="1"/>
    <col min="266" max="266" width="21.140625" style="122" customWidth="1"/>
    <col min="267" max="267" width="14.28515625" style="122" bestFit="1" customWidth="1"/>
    <col min="268" max="270" width="9.140625" style="122"/>
    <col min="271" max="271" width="9.85546875" style="122" bestFit="1" customWidth="1"/>
    <col min="272" max="515" width="9.140625" style="122"/>
    <col min="516" max="516" width="16.5703125" style="122" customWidth="1"/>
    <col min="517" max="517" width="9.140625" style="122"/>
    <col min="518" max="518" width="11.7109375" style="122" bestFit="1" customWidth="1"/>
    <col min="519" max="520" width="10.28515625" style="122" bestFit="1" customWidth="1"/>
    <col min="521" max="521" width="17.85546875" style="122" customWidth="1"/>
    <col min="522" max="522" width="21.140625" style="122" customWidth="1"/>
    <col min="523" max="523" width="14.28515625" style="122" bestFit="1" customWidth="1"/>
    <col min="524" max="526" width="9.140625" style="122"/>
    <col min="527" max="527" width="9.85546875" style="122" bestFit="1" customWidth="1"/>
    <col min="528" max="771" width="9.140625" style="122"/>
    <col min="772" max="772" width="16.5703125" style="122" customWidth="1"/>
    <col min="773" max="773" width="9.140625" style="122"/>
    <col min="774" max="774" width="11.7109375" style="122" bestFit="1" customWidth="1"/>
    <col min="775" max="776" width="10.28515625" style="122" bestFit="1" customWidth="1"/>
    <col min="777" max="777" width="17.85546875" style="122" customWidth="1"/>
    <col min="778" max="778" width="21.140625" style="122" customWidth="1"/>
    <col min="779" max="779" width="14.28515625" style="122" bestFit="1" customWidth="1"/>
    <col min="780" max="782" width="9.140625" style="122"/>
    <col min="783" max="783" width="9.85546875" style="122" bestFit="1" customWidth="1"/>
    <col min="784" max="1027" width="9.140625" style="122"/>
    <col min="1028" max="1028" width="16.5703125" style="122" customWidth="1"/>
    <col min="1029" max="1029" width="9.140625" style="122"/>
    <col min="1030" max="1030" width="11.7109375" style="122" bestFit="1" customWidth="1"/>
    <col min="1031" max="1032" width="10.28515625" style="122" bestFit="1" customWidth="1"/>
    <col min="1033" max="1033" width="17.85546875" style="122" customWidth="1"/>
    <col min="1034" max="1034" width="21.140625" style="122" customWidth="1"/>
    <col min="1035" max="1035" width="14.28515625" style="122" bestFit="1" customWidth="1"/>
    <col min="1036" max="1038" width="9.140625" style="122"/>
    <col min="1039" max="1039" width="9.85546875" style="122" bestFit="1" customWidth="1"/>
    <col min="1040" max="1283" width="9.140625" style="122"/>
    <col min="1284" max="1284" width="16.5703125" style="122" customWidth="1"/>
    <col min="1285" max="1285" width="9.140625" style="122"/>
    <col min="1286" max="1286" width="11.7109375" style="122" bestFit="1" customWidth="1"/>
    <col min="1287" max="1288" width="10.28515625" style="122" bestFit="1" customWidth="1"/>
    <col min="1289" max="1289" width="17.85546875" style="122" customWidth="1"/>
    <col min="1290" max="1290" width="21.140625" style="122" customWidth="1"/>
    <col min="1291" max="1291" width="14.28515625" style="122" bestFit="1" customWidth="1"/>
    <col min="1292" max="1294" width="9.140625" style="122"/>
    <col min="1295" max="1295" width="9.85546875" style="122" bestFit="1" customWidth="1"/>
    <col min="1296" max="1539" width="9.140625" style="122"/>
    <col min="1540" max="1540" width="16.5703125" style="122" customWidth="1"/>
    <col min="1541" max="1541" width="9.140625" style="122"/>
    <col min="1542" max="1542" width="11.7109375" style="122" bestFit="1" customWidth="1"/>
    <col min="1543" max="1544" width="10.28515625" style="122" bestFit="1" customWidth="1"/>
    <col min="1545" max="1545" width="17.85546875" style="122" customWidth="1"/>
    <col min="1546" max="1546" width="21.140625" style="122" customWidth="1"/>
    <col min="1547" max="1547" width="14.28515625" style="122" bestFit="1" customWidth="1"/>
    <col min="1548" max="1550" width="9.140625" style="122"/>
    <col min="1551" max="1551" width="9.85546875" style="122" bestFit="1" customWidth="1"/>
    <col min="1552" max="1795" width="9.140625" style="122"/>
    <col min="1796" max="1796" width="16.5703125" style="122" customWidth="1"/>
    <col min="1797" max="1797" width="9.140625" style="122"/>
    <col min="1798" max="1798" width="11.7109375" style="122" bestFit="1" customWidth="1"/>
    <col min="1799" max="1800" width="10.28515625" style="122" bestFit="1" customWidth="1"/>
    <col min="1801" max="1801" width="17.85546875" style="122" customWidth="1"/>
    <col min="1802" max="1802" width="21.140625" style="122" customWidth="1"/>
    <col min="1803" max="1803" width="14.28515625" style="122" bestFit="1" customWidth="1"/>
    <col min="1804" max="1806" width="9.140625" style="122"/>
    <col min="1807" max="1807" width="9.85546875" style="122" bestFit="1" customWidth="1"/>
    <col min="1808" max="2051" width="9.140625" style="122"/>
    <col min="2052" max="2052" width="16.5703125" style="122" customWidth="1"/>
    <col min="2053" max="2053" width="9.140625" style="122"/>
    <col min="2054" max="2054" width="11.7109375" style="122" bestFit="1" customWidth="1"/>
    <col min="2055" max="2056" width="10.28515625" style="122" bestFit="1" customWidth="1"/>
    <col min="2057" max="2057" width="17.85546875" style="122" customWidth="1"/>
    <col min="2058" max="2058" width="21.140625" style="122" customWidth="1"/>
    <col min="2059" max="2059" width="14.28515625" style="122" bestFit="1" customWidth="1"/>
    <col min="2060" max="2062" width="9.140625" style="122"/>
    <col min="2063" max="2063" width="9.85546875" style="122" bestFit="1" customWidth="1"/>
    <col min="2064" max="2307" width="9.140625" style="122"/>
    <col min="2308" max="2308" width="16.5703125" style="122" customWidth="1"/>
    <col min="2309" max="2309" width="9.140625" style="122"/>
    <col min="2310" max="2310" width="11.7109375" style="122" bestFit="1" customWidth="1"/>
    <col min="2311" max="2312" width="10.28515625" style="122" bestFit="1" customWidth="1"/>
    <col min="2313" max="2313" width="17.85546875" style="122" customWidth="1"/>
    <col min="2314" max="2314" width="21.140625" style="122" customWidth="1"/>
    <col min="2315" max="2315" width="14.28515625" style="122" bestFit="1" customWidth="1"/>
    <col min="2316" max="2318" width="9.140625" style="122"/>
    <col min="2319" max="2319" width="9.85546875" style="122" bestFit="1" customWidth="1"/>
    <col min="2320" max="2563" width="9.140625" style="122"/>
    <col min="2564" max="2564" width="16.5703125" style="122" customWidth="1"/>
    <col min="2565" max="2565" width="9.140625" style="122"/>
    <col min="2566" max="2566" width="11.7109375" style="122" bestFit="1" customWidth="1"/>
    <col min="2567" max="2568" width="10.28515625" style="122" bestFit="1" customWidth="1"/>
    <col min="2569" max="2569" width="17.85546875" style="122" customWidth="1"/>
    <col min="2570" max="2570" width="21.140625" style="122" customWidth="1"/>
    <col min="2571" max="2571" width="14.28515625" style="122" bestFit="1" customWidth="1"/>
    <col min="2572" max="2574" width="9.140625" style="122"/>
    <col min="2575" max="2575" width="9.85546875" style="122" bestFit="1" customWidth="1"/>
    <col min="2576" max="2819" width="9.140625" style="122"/>
    <col min="2820" max="2820" width="16.5703125" style="122" customWidth="1"/>
    <col min="2821" max="2821" width="9.140625" style="122"/>
    <col min="2822" max="2822" width="11.7109375" style="122" bestFit="1" customWidth="1"/>
    <col min="2823" max="2824" width="10.28515625" style="122" bestFit="1" customWidth="1"/>
    <col min="2825" max="2825" width="17.85546875" style="122" customWidth="1"/>
    <col min="2826" max="2826" width="21.140625" style="122" customWidth="1"/>
    <col min="2827" max="2827" width="14.28515625" style="122" bestFit="1" customWidth="1"/>
    <col min="2828" max="2830" width="9.140625" style="122"/>
    <col min="2831" max="2831" width="9.85546875" style="122" bestFit="1" customWidth="1"/>
    <col min="2832" max="3075" width="9.140625" style="122"/>
    <col min="3076" max="3076" width="16.5703125" style="122" customWidth="1"/>
    <col min="3077" max="3077" width="9.140625" style="122"/>
    <col min="3078" max="3078" width="11.7109375" style="122" bestFit="1" customWidth="1"/>
    <col min="3079" max="3080" width="10.28515625" style="122" bestFit="1" customWidth="1"/>
    <col min="3081" max="3081" width="17.85546875" style="122" customWidth="1"/>
    <col min="3082" max="3082" width="21.140625" style="122" customWidth="1"/>
    <col min="3083" max="3083" width="14.28515625" style="122" bestFit="1" customWidth="1"/>
    <col min="3084" max="3086" width="9.140625" style="122"/>
    <col min="3087" max="3087" width="9.85546875" style="122" bestFit="1" customWidth="1"/>
    <col min="3088" max="3331" width="9.140625" style="122"/>
    <col min="3332" max="3332" width="16.5703125" style="122" customWidth="1"/>
    <col min="3333" max="3333" width="9.140625" style="122"/>
    <col min="3334" max="3334" width="11.7109375" style="122" bestFit="1" customWidth="1"/>
    <col min="3335" max="3336" width="10.28515625" style="122" bestFit="1" customWidth="1"/>
    <col min="3337" max="3337" width="17.85546875" style="122" customWidth="1"/>
    <col min="3338" max="3338" width="21.140625" style="122" customWidth="1"/>
    <col min="3339" max="3339" width="14.28515625" style="122" bestFit="1" customWidth="1"/>
    <col min="3340" max="3342" width="9.140625" style="122"/>
    <col min="3343" max="3343" width="9.85546875" style="122" bestFit="1" customWidth="1"/>
    <col min="3344" max="3587" width="9.140625" style="122"/>
    <col min="3588" max="3588" width="16.5703125" style="122" customWidth="1"/>
    <col min="3589" max="3589" width="9.140625" style="122"/>
    <col min="3590" max="3590" width="11.7109375" style="122" bestFit="1" customWidth="1"/>
    <col min="3591" max="3592" width="10.28515625" style="122" bestFit="1" customWidth="1"/>
    <col min="3593" max="3593" width="17.85546875" style="122" customWidth="1"/>
    <col min="3594" max="3594" width="21.140625" style="122" customWidth="1"/>
    <col min="3595" max="3595" width="14.28515625" style="122" bestFit="1" customWidth="1"/>
    <col min="3596" max="3598" width="9.140625" style="122"/>
    <col min="3599" max="3599" width="9.85546875" style="122" bestFit="1" customWidth="1"/>
    <col min="3600" max="3843" width="9.140625" style="122"/>
    <col min="3844" max="3844" width="16.5703125" style="122" customWidth="1"/>
    <col min="3845" max="3845" width="9.140625" style="122"/>
    <col min="3846" max="3846" width="11.7109375" style="122" bestFit="1" customWidth="1"/>
    <col min="3847" max="3848" width="10.28515625" style="122" bestFit="1" customWidth="1"/>
    <col min="3849" max="3849" width="17.85546875" style="122" customWidth="1"/>
    <col min="3850" max="3850" width="21.140625" style="122" customWidth="1"/>
    <col min="3851" max="3851" width="14.28515625" style="122" bestFit="1" customWidth="1"/>
    <col min="3852" max="3854" width="9.140625" style="122"/>
    <col min="3855" max="3855" width="9.85546875" style="122" bestFit="1" customWidth="1"/>
    <col min="3856" max="4099" width="9.140625" style="122"/>
    <col min="4100" max="4100" width="16.5703125" style="122" customWidth="1"/>
    <col min="4101" max="4101" width="9.140625" style="122"/>
    <col min="4102" max="4102" width="11.7109375" style="122" bestFit="1" customWidth="1"/>
    <col min="4103" max="4104" width="10.28515625" style="122" bestFit="1" customWidth="1"/>
    <col min="4105" max="4105" width="17.85546875" style="122" customWidth="1"/>
    <col min="4106" max="4106" width="21.140625" style="122" customWidth="1"/>
    <col min="4107" max="4107" width="14.28515625" style="122" bestFit="1" customWidth="1"/>
    <col min="4108" max="4110" width="9.140625" style="122"/>
    <col min="4111" max="4111" width="9.85546875" style="122" bestFit="1" customWidth="1"/>
    <col min="4112" max="4355" width="9.140625" style="122"/>
    <col min="4356" max="4356" width="16.5703125" style="122" customWidth="1"/>
    <col min="4357" max="4357" width="9.140625" style="122"/>
    <col min="4358" max="4358" width="11.7109375" style="122" bestFit="1" customWidth="1"/>
    <col min="4359" max="4360" width="10.28515625" style="122" bestFit="1" customWidth="1"/>
    <col min="4361" max="4361" width="17.85546875" style="122" customWidth="1"/>
    <col min="4362" max="4362" width="21.140625" style="122" customWidth="1"/>
    <col min="4363" max="4363" width="14.28515625" style="122" bestFit="1" customWidth="1"/>
    <col min="4364" max="4366" width="9.140625" style="122"/>
    <col min="4367" max="4367" width="9.85546875" style="122" bestFit="1" customWidth="1"/>
    <col min="4368" max="4611" width="9.140625" style="122"/>
    <col min="4612" max="4612" width="16.5703125" style="122" customWidth="1"/>
    <col min="4613" max="4613" width="9.140625" style="122"/>
    <col min="4614" max="4614" width="11.7109375" style="122" bestFit="1" customWidth="1"/>
    <col min="4615" max="4616" width="10.28515625" style="122" bestFit="1" customWidth="1"/>
    <col min="4617" max="4617" width="17.85546875" style="122" customWidth="1"/>
    <col min="4618" max="4618" width="21.140625" style="122" customWidth="1"/>
    <col min="4619" max="4619" width="14.28515625" style="122" bestFit="1" customWidth="1"/>
    <col min="4620" max="4622" width="9.140625" style="122"/>
    <col min="4623" max="4623" width="9.85546875" style="122" bestFit="1" customWidth="1"/>
    <col min="4624" max="4867" width="9.140625" style="122"/>
    <col min="4868" max="4868" width="16.5703125" style="122" customWidth="1"/>
    <col min="4869" max="4869" width="9.140625" style="122"/>
    <col min="4870" max="4870" width="11.7109375" style="122" bestFit="1" customWidth="1"/>
    <col min="4871" max="4872" width="10.28515625" style="122" bestFit="1" customWidth="1"/>
    <col min="4873" max="4873" width="17.85546875" style="122" customWidth="1"/>
    <col min="4874" max="4874" width="21.140625" style="122" customWidth="1"/>
    <col min="4875" max="4875" width="14.28515625" style="122" bestFit="1" customWidth="1"/>
    <col min="4876" max="4878" width="9.140625" style="122"/>
    <col min="4879" max="4879" width="9.85546875" style="122" bestFit="1" customWidth="1"/>
    <col min="4880" max="5123" width="9.140625" style="122"/>
    <col min="5124" max="5124" width="16.5703125" style="122" customWidth="1"/>
    <col min="5125" max="5125" width="9.140625" style="122"/>
    <col min="5126" max="5126" width="11.7109375" style="122" bestFit="1" customWidth="1"/>
    <col min="5127" max="5128" width="10.28515625" style="122" bestFit="1" customWidth="1"/>
    <col min="5129" max="5129" width="17.85546875" style="122" customWidth="1"/>
    <col min="5130" max="5130" width="21.140625" style="122" customWidth="1"/>
    <col min="5131" max="5131" width="14.28515625" style="122" bestFit="1" customWidth="1"/>
    <col min="5132" max="5134" width="9.140625" style="122"/>
    <col min="5135" max="5135" width="9.85546875" style="122" bestFit="1" customWidth="1"/>
    <col min="5136" max="5379" width="9.140625" style="122"/>
    <col min="5380" max="5380" width="16.5703125" style="122" customWidth="1"/>
    <col min="5381" max="5381" width="9.140625" style="122"/>
    <col min="5382" max="5382" width="11.7109375" style="122" bestFit="1" customWidth="1"/>
    <col min="5383" max="5384" width="10.28515625" style="122" bestFit="1" customWidth="1"/>
    <col min="5385" max="5385" width="17.85546875" style="122" customWidth="1"/>
    <col min="5386" max="5386" width="21.140625" style="122" customWidth="1"/>
    <col min="5387" max="5387" width="14.28515625" style="122" bestFit="1" customWidth="1"/>
    <col min="5388" max="5390" width="9.140625" style="122"/>
    <col min="5391" max="5391" width="9.85546875" style="122" bestFit="1" customWidth="1"/>
    <col min="5392" max="5635" width="9.140625" style="122"/>
    <col min="5636" max="5636" width="16.5703125" style="122" customWidth="1"/>
    <col min="5637" max="5637" width="9.140625" style="122"/>
    <col min="5638" max="5638" width="11.7109375" style="122" bestFit="1" customWidth="1"/>
    <col min="5639" max="5640" width="10.28515625" style="122" bestFit="1" customWidth="1"/>
    <col min="5641" max="5641" width="17.85546875" style="122" customWidth="1"/>
    <col min="5642" max="5642" width="21.140625" style="122" customWidth="1"/>
    <col min="5643" max="5643" width="14.28515625" style="122" bestFit="1" customWidth="1"/>
    <col min="5644" max="5646" width="9.140625" style="122"/>
    <col min="5647" max="5647" width="9.85546875" style="122" bestFit="1" customWidth="1"/>
    <col min="5648" max="5891" width="9.140625" style="122"/>
    <col min="5892" max="5892" width="16.5703125" style="122" customWidth="1"/>
    <col min="5893" max="5893" width="9.140625" style="122"/>
    <col min="5894" max="5894" width="11.7109375" style="122" bestFit="1" customWidth="1"/>
    <col min="5895" max="5896" width="10.28515625" style="122" bestFit="1" customWidth="1"/>
    <col min="5897" max="5897" width="17.85546875" style="122" customWidth="1"/>
    <col min="5898" max="5898" width="21.140625" style="122" customWidth="1"/>
    <col min="5899" max="5899" width="14.28515625" style="122" bestFit="1" customWidth="1"/>
    <col min="5900" max="5902" width="9.140625" style="122"/>
    <col min="5903" max="5903" width="9.85546875" style="122" bestFit="1" customWidth="1"/>
    <col min="5904" max="6147" width="9.140625" style="122"/>
    <col min="6148" max="6148" width="16.5703125" style="122" customWidth="1"/>
    <col min="6149" max="6149" width="9.140625" style="122"/>
    <col min="6150" max="6150" width="11.7109375" style="122" bestFit="1" customWidth="1"/>
    <col min="6151" max="6152" width="10.28515625" style="122" bestFit="1" customWidth="1"/>
    <col min="6153" max="6153" width="17.85546875" style="122" customWidth="1"/>
    <col min="6154" max="6154" width="21.140625" style="122" customWidth="1"/>
    <col min="6155" max="6155" width="14.28515625" style="122" bestFit="1" customWidth="1"/>
    <col min="6156" max="6158" width="9.140625" style="122"/>
    <col min="6159" max="6159" width="9.85546875" style="122" bestFit="1" customWidth="1"/>
    <col min="6160" max="6403" width="9.140625" style="122"/>
    <col min="6404" max="6404" width="16.5703125" style="122" customWidth="1"/>
    <col min="6405" max="6405" width="9.140625" style="122"/>
    <col min="6406" max="6406" width="11.7109375" style="122" bestFit="1" customWidth="1"/>
    <col min="6407" max="6408" width="10.28515625" style="122" bestFit="1" customWidth="1"/>
    <col min="6409" max="6409" width="17.85546875" style="122" customWidth="1"/>
    <col min="6410" max="6410" width="21.140625" style="122" customWidth="1"/>
    <col min="6411" max="6411" width="14.28515625" style="122" bestFit="1" customWidth="1"/>
    <col min="6412" max="6414" width="9.140625" style="122"/>
    <col min="6415" max="6415" width="9.85546875" style="122" bestFit="1" customWidth="1"/>
    <col min="6416" max="6659" width="9.140625" style="122"/>
    <col min="6660" max="6660" width="16.5703125" style="122" customWidth="1"/>
    <col min="6661" max="6661" width="9.140625" style="122"/>
    <col min="6662" max="6662" width="11.7109375" style="122" bestFit="1" customWidth="1"/>
    <col min="6663" max="6664" width="10.28515625" style="122" bestFit="1" customWidth="1"/>
    <col min="6665" max="6665" width="17.85546875" style="122" customWidth="1"/>
    <col min="6666" max="6666" width="21.140625" style="122" customWidth="1"/>
    <col min="6667" max="6667" width="14.28515625" style="122" bestFit="1" customWidth="1"/>
    <col min="6668" max="6670" width="9.140625" style="122"/>
    <col min="6671" max="6671" width="9.85546875" style="122" bestFit="1" customWidth="1"/>
    <col min="6672" max="6915" width="9.140625" style="122"/>
    <col min="6916" max="6916" width="16.5703125" style="122" customWidth="1"/>
    <col min="6917" max="6917" width="9.140625" style="122"/>
    <col min="6918" max="6918" width="11.7109375" style="122" bestFit="1" customWidth="1"/>
    <col min="6919" max="6920" width="10.28515625" style="122" bestFit="1" customWidth="1"/>
    <col min="6921" max="6921" width="17.85546875" style="122" customWidth="1"/>
    <col min="6922" max="6922" width="21.140625" style="122" customWidth="1"/>
    <col min="6923" max="6923" width="14.28515625" style="122" bestFit="1" customWidth="1"/>
    <col min="6924" max="6926" width="9.140625" style="122"/>
    <col min="6927" max="6927" width="9.85546875" style="122" bestFit="1" customWidth="1"/>
    <col min="6928" max="7171" width="9.140625" style="122"/>
    <col min="7172" max="7172" width="16.5703125" style="122" customWidth="1"/>
    <col min="7173" max="7173" width="9.140625" style="122"/>
    <col min="7174" max="7174" width="11.7109375" style="122" bestFit="1" customWidth="1"/>
    <col min="7175" max="7176" width="10.28515625" style="122" bestFit="1" customWidth="1"/>
    <col min="7177" max="7177" width="17.85546875" style="122" customWidth="1"/>
    <col min="7178" max="7178" width="21.140625" style="122" customWidth="1"/>
    <col min="7179" max="7179" width="14.28515625" style="122" bestFit="1" customWidth="1"/>
    <col min="7180" max="7182" width="9.140625" style="122"/>
    <col min="7183" max="7183" width="9.85546875" style="122" bestFit="1" customWidth="1"/>
    <col min="7184" max="7427" width="9.140625" style="122"/>
    <col min="7428" max="7428" width="16.5703125" style="122" customWidth="1"/>
    <col min="7429" max="7429" width="9.140625" style="122"/>
    <col min="7430" max="7430" width="11.7109375" style="122" bestFit="1" customWidth="1"/>
    <col min="7431" max="7432" width="10.28515625" style="122" bestFit="1" customWidth="1"/>
    <col min="7433" max="7433" width="17.85546875" style="122" customWidth="1"/>
    <col min="7434" max="7434" width="21.140625" style="122" customWidth="1"/>
    <col min="7435" max="7435" width="14.28515625" style="122" bestFit="1" customWidth="1"/>
    <col min="7436" max="7438" width="9.140625" style="122"/>
    <col min="7439" max="7439" width="9.85546875" style="122" bestFit="1" customWidth="1"/>
    <col min="7440" max="7683" width="9.140625" style="122"/>
    <col min="7684" max="7684" width="16.5703125" style="122" customWidth="1"/>
    <col min="7685" max="7685" width="9.140625" style="122"/>
    <col min="7686" max="7686" width="11.7109375" style="122" bestFit="1" customWidth="1"/>
    <col min="7687" max="7688" width="10.28515625" style="122" bestFit="1" customWidth="1"/>
    <col min="7689" max="7689" width="17.85546875" style="122" customWidth="1"/>
    <col min="7690" max="7690" width="21.140625" style="122" customWidth="1"/>
    <col min="7691" max="7691" width="14.28515625" style="122" bestFit="1" customWidth="1"/>
    <col min="7692" max="7694" width="9.140625" style="122"/>
    <col min="7695" max="7695" width="9.85546875" style="122" bestFit="1" customWidth="1"/>
    <col min="7696" max="7939" width="9.140625" style="122"/>
    <col min="7940" max="7940" width="16.5703125" style="122" customWidth="1"/>
    <col min="7941" max="7941" width="9.140625" style="122"/>
    <col min="7942" max="7942" width="11.7109375" style="122" bestFit="1" customWidth="1"/>
    <col min="7943" max="7944" width="10.28515625" style="122" bestFit="1" customWidth="1"/>
    <col min="7945" max="7945" width="17.85546875" style="122" customWidth="1"/>
    <col min="7946" max="7946" width="21.140625" style="122" customWidth="1"/>
    <col min="7947" max="7947" width="14.28515625" style="122" bestFit="1" customWidth="1"/>
    <col min="7948" max="7950" width="9.140625" style="122"/>
    <col min="7951" max="7951" width="9.85546875" style="122" bestFit="1" customWidth="1"/>
    <col min="7952" max="8195" width="9.140625" style="122"/>
    <col min="8196" max="8196" width="16.5703125" style="122" customWidth="1"/>
    <col min="8197" max="8197" width="9.140625" style="122"/>
    <col min="8198" max="8198" width="11.7109375" style="122" bestFit="1" customWidth="1"/>
    <col min="8199" max="8200" width="10.28515625" style="122" bestFit="1" customWidth="1"/>
    <col min="8201" max="8201" width="17.85546875" style="122" customWidth="1"/>
    <col min="8202" max="8202" width="21.140625" style="122" customWidth="1"/>
    <col min="8203" max="8203" width="14.28515625" style="122" bestFit="1" customWidth="1"/>
    <col min="8204" max="8206" width="9.140625" style="122"/>
    <col min="8207" max="8207" width="9.85546875" style="122" bestFit="1" customWidth="1"/>
    <col min="8208" max="8451" width="9.140625" style="122"/>
    <col min="8452" max="8452" width="16.5703125" style="122" customWidth="1"/>
    <col min="8453" max="8453" width="9.140625" style="122"/>
    <col min="8454" max="8454" width="11.7109375" style="122" bestFit="1" customWidth="1"/>
    <col min="8455" max="8456" width="10.28515625" style="122" bestFit="1" customWidth="1"/>
    <col min="8457" max="8457" width="17.85546875" style="122" customWidth="1"/>
    <col min="8458" max="8458" width="21.140625" style="122" customWidth="1"/>
    <col min="8459" max="8459" width="14.28515625" style="122" bestFit="1" customWidth="1"/>
    <col min="8460" max="8462" width="9.140625" style="122"/>
    <col min="8463" max="8463" width="9.85546875" style="122" bestFit="1" customWidth="1"/>
    <col min="8464" max="8707" width="9.140625" style="122"/>
    <col min="8708" max="8708" width="16.5703125" style="122" customWidth="1"/>
    <col min="8709" max="8709" width="9.140625" style="122"/>
    <col min="8710" max="8710" width="11.7109375" style="122" bestFit="1" customWidth="1"/>
    <col min="8711" max="8712" width="10.28515625" style="122" bestFit="1" customWidth="1"/>
    <col min="8713" max="8713" width="17.85546875" style="122" customWidth="1"/>
    <col min="8714" max="8714" width="21.140625" style="122" customWidth="1"/>
    <col min="8715" max="8715" width="14.28515625" style="122" bestFit="1" customWidth="1"/>
    <col min="8716" max="8718" width="9.140625" style="122"/>
    <col min="8719" max="8719" width="9.85546875" style="122" bestFit="1" customWidth="1"/>
    <col min="8720" max="8963" width="9.140625" style="122"/>
    <col min="8964" max="8964" width="16.5703125" style="122" customWidth="1"/>
    <col min="8965" max="8965" width="9.140625" style="122"/>
    <col min="8966" max="8966" width="11.7109375" style="122" bestFit="1" customWidth="1"/>
    <col min="8967" max="8968" width="10.28515625" style="122" bestFit="1" customWidth="1"/>
    <col min="8969" max="8969" width="17.85546875" style="122" customWidth="1"/>
    <col min="8970" max="8970" width="21.140625" style="122" customWidth="1"/>
    <col min="8971" max="8971" width="14.28515625" style="122" bestFit="1" customWidth="1"/>
    <col min="8972" max="8974" width="9.140625" style="122"/>
    <col min="8975" max="8975" width="9.85546875" style="122" bestFit="1" customWidth="1"/>
    <col min="8976" max="9219" width="9.140625" style="122"/>
    <col min="9220" max="9220" width="16.5703125" style="122" customWidth="1"/>
    <col min="9221" max="9221" width="9.140625" style="122"/>
    <col min="9222" max="9222" width="11.7109375" style="122" bestFit="1" customWidth="1"/>
    <col min="9223" max="9224" width="10.28515625" style="122" bestFit="1" customWidth="1"/>
    <col min="9225" max="9225" width="17.85546875" style="122" customWidth="1"/>
    <col min="9226" max="9226" width="21.140625" style="122" customWidth="1"/>
    <col min="9227" max="9227" width="14.28515625" style="122" bestFit="1" customWidth="1"/>
    <col min="9228" max="9230" width="9.140625" style="122"/>
    <col min="9231" max="9231" width="9.85546875" style="122" bestFit="1" customWidth="1"/>
    <col min="9232" max="9475" width="9.140625" style="122"/>
    <col min="9476" max="9476" width="16.5703125" style="122" customWidth="1"/>
    <col min="9477" max="9477" width="9.140625" style="122"/>
    <col min="9478" max="9478" width="11.7109375" style="122" bestFit="1" customWidth="1"/>
    <col min="9479" max="9480" width="10.28515625" style="122" bestFit="1" customWidth="1"/>
    <col min="9481" max="9481" width="17.85546875" style="122" customWidth="1"/>
    <col min="9482" max="9482" width="21.140625" style="122" customWidth="1"/>
    <col min="9483" max="9483" width="14.28515625" style="122" bestFit="1" customWidth="1"/>
    <col min="9484" max="9486" width="9.140625" style="122"/>
    <col min="9487" max="9487" width="9.85546875" style="122" bestFit="1" customWidth="1"/>
    <col min="9488" max="9731" width="9.140625" style="122"/>
    <col min="9732" max="9732" width="16.5703125" style="122" customWidth="1"/>
    <col min="9733" max="9733" width="9.140625" style="122"/>
    <col min="9734" max="9734" width="11.7109375" style="122" bestFit="1" customWidth="1"/>
    <col min="9735" max="9736" width="10.28515625" style="122" bestFit="1" customWidth="1"/>
    <col min="9737" max="9737" width="17.85546875" style="122" customWidth="1"/>
    <col min="9738" max="9738" width="21.140625" style="122" customWidth="1"/>
    <col min="9739" max="9739" width="14.28515625" style="122" bestFit="1" customWidth="1"/>
    <col min="9740" max="9742" width="9.140625" style="122"/>
    <col min="9743" max="9743" width="9.85546875" style="122" bestFit="1" customWidth="1"/>
    <col min="9744" max="9987" width="9.140625" style="122"/>
    <col min="9988" max="9988" width="16.5703125" style="122" customWidth="1"/>
    <col min="9989" max="9989" width="9.140625" style="122"/>
    <col min="9990" max="9990" width="11.7109375" style="122" bestFit="1" customWidth="1"/>
    <col min="9991" max="9992" width="10.28515625" style="122" bestFit="1" customWidth="1"/>
    <col min="9993" max="9993" width="17.85546875" style="122" customWidth="1"/>
    <col min="9994" max="9994" width="21.140625" style="122" customWidth="1"/>
    <col min="9995" max="9995" width="14.28515625" style="122" bestFit="1" customWidth="1"/>
    <col min="9996" max="9998" width="9.140625" style="122"/>
    <col min="9999" max="9999" width="9.85546875" style="122" bestFit="1" customWidth="1"/>
    <col min="10000" max="10243" width="9.140625" style="122"/>
    <col min="10244" max="10244" width="16.5703125" style="122" customWidth="1"/>
    <col min="10245" max="10245" width="9.140625" style="122"/>
    <col min="10246" max="10246" width="11.7109375" style="122" bestFit="1" customWidth="1"/>
    <col min="10247" max="10248" width="10.28515625" style="122" bestFit="1" customWidth="1"/>
    <col min="10249" max="10249" width="17.85546875" style="122" customWidth="1"/>
    <col min="10250" max="10250" width="21.140625" style="122" customWidth="1"/>
    <col min="10251" max="10251" width="14.28515625" style="122" bestFit="1" customWidth="1"/>
    <col min="10252" max="10254" width="9.140625" style="122"/>
    <col min="10255" max="10255" width="9.85546875" style="122" bestFit="1" customWidth="1"/>
    <col min="10256" max="10499" width="9.140625" style="122"/>
    <col min="10500" max="10500" width="16.5703125" style="122" customWidth="1"/>
    <col min="10501" max="10501" width="9.140625" style="122"/>
    <col min="10502" max="10502" width="11.7109375" style="122" bestFit="1" customWidth="1"/>
    <col min="10503" max="10504" width="10.28515625" style="122" bestFit="1" customWidth="1"/>
    <col min="10505" max="10505" width="17.85546875" style="122" customWidth="1"/>
    <col min="10506" max="10506" width="21.140625" style="122" customWidth="1"/>
    <col min="10507" max="10507" width="14.28515625" style="122" bestFit="1" customWidth="1"/>
    <col min="10508" max="10510" width="9.140625" style="122"/>
    <col min="10511" max="10511" width="9.85546875" style="122" bestFit="1" customWidth="1"/>
    <col min="10512" max="10755" width="9.140625" style="122"/>
    <col min="10756" max="10756" width="16.5703125" style="122" customWidth="1"/>
    <col min="10757" max="10757" width="9.140625" style="122"/>
    <col min="10758" max="10758" width="11.7109375" style="122" bestFit="1" customWidth="1"/>
    <col min="10759" max="10760" width="10.28515625" style="122" bestFit="1" customWidth="1"/>
    <col min="10761" max="10761" width="17.85546875" style="122" customWidth="1"/>
    <col min="10762" max="10762" width="21.140625" style="122" customWidth="1"/>
    <col min="10763" max="10763" width="14.28515625" style="122" bestFit="1" customWidth="1"/>
    <col min="10764" max="10766" width="9.140625" style="122"/>
    <col min="10767" max="10767" width="9.85546875" style="122" bestFit="1" customWidth="1"/>
    <col min="10768" max="11011" width="9.140625" style="122"/>
    <col min="11012" max="11012" width="16.5703125" style="122" customWidth="1"/>
    <col min="11013" max="11013" width="9.140625" style="122"/>
    <col min="11014" max="11014" width="11.7109375" style="122" bestFit="1" customWidth="1"/>
    <col min="11015" max="11016" width="10.28515625" style="122" bestFit="1" customWidth="1"/>
    <col min="11017" max="11017" width="17.85546875" style="122" customWidth="1"/>
    <col min="11018" max="11018" width="21.140625" style="122" customWidth="1"/>
    <col min="11019" max="11019" width="14.28515625" style="122" bestFit="1" customWidth="1"/>
    <col min="11020" max="11022" width="9.140625" style="122"/>
    <col min="11023" max="11023" width="9.85546875" style="122" bestFit="1" customWidth="1"/>
    <col min="11024" max="11267" width="9.140625" style="122"/>
    <col min="11268" max="11268" width="16.5703125" style="122" customWidth="1"/>
    <col min="11269" max="11269" width="9.140625" style="122"/>
    <col min="11270" max="11270" width="11.7109375" style="122" bestFit="1" customWidth="1"/>
    <col min="11271" max="11272" width="10.28515625" style="122" bestFit="1" customWidth="1"/>
    <col min="11273" max="11273" width="17.85546875" style="122" customWidth="1"/>
    <col min="11274" max="11274" width="21.140625" style="122" customWidth="1"/>
    <col min="11275" max="11275" width="14.28515625" style="122" bestFit="1" customWidth="1"/>
    <col min="11276" max="11278" width="9.140625" style="122"/>
    <col min="11279" max="11279" width="9.85546875" style="122" bestFit="1" customWidth="1"/>
    <col min="11280" max="11523" width="9.140625" style="122"/>
    <col min="11524" max="11524" width="16.5703125" style="122" customWidth="1"/>
    <col min="11525" max="11525" width="9.140625" style="122"/>
    <col min="11526" max="11526" width="11.7109375" style="122" bestFit="1" customWidth="1"/>
    <col min="11527" max="11528" width="10.28515625" style="122" bestFit="1" customWidth="1"/>
    <col min="11529" max="11529" width="17.85546875" style="122" customWidth="1"/>
    <col min="11530" max="11530" width="21.140625" style="122" customWidth="1"/>
    <col min="11531" max="11531" width="14.28515625" style="122" bestFit="1" customWidth="1"/>
    <col min="11532" max="11534" width="9.140625" style="122"/>
    <col min="11535" max="11535" width="9.85546875" style="122" bestFit="1" customWidth="1"/>
    <col min="11536" max="11779" width="9.140625" style="122"/>
    <col min="11780" max="11780" width="16.5703125" style="122" customWidth="1"/>
    <col min="11781" max="11781" width="9.140625" style="122"/>
    <col min="11782" max="11782" width="11.7109375" style="122" bestFit="1" customWidth="1"/>
    <col min="11783" max="11784" width="10.28515625" style="122" bestFit="1" customWidth="1"/>
    <col min="11785" max="11785" width="17.85546875" style="122" customWidth="1"/>
    <col min="11786" max="11786" width="21.140625" style="122" customWidth="1"/>
    <col min="11787" max="11787" width="14.28515625" style="122" bestFit="1" customWidth="1"/>
    <col min="11788" max="11790" width="9.140625" style="122"/>
    <col min="11791" max="11791" width="9.85546875" style="122" bestFit="1" customWidth="1"/>
    <col min="11792" max="12035" width="9.140625" style="122"/>
    <col min="12036" max="12036" width="16.5703125" style="122" customWidth="1"/>
    <col min="12037" max="12037" width="9.140625" style="122"/>
    <col min="12038" max="12038" width="11.7109375" style="122" bestFit="1" customWidth="1"/>
    <col min="12039" max="12040" width="10.28515625" style="122" bestFit="1" customWidth="1"/>
    <col min="12041" max="12041" width="17.85546875" style="122" customWidth="1"/>
    <col min="12042" max="12042" width="21.140625" style="122" customWidth="1"/>
    <col min="12043" max="12043" width="14.28515625" style="122" bestFit="1" customWidth="1"/>
    <col min="12044" max="12046" width="9.140625" style="122"/>
    <col min="12047" max="12047" width="9.85546875" style="122" bestFit="1" customWidth="1"/>
    <col min="12048" max="12291" width="9.140625" style="122"/>
    <col min="12292" max="12292" width="16.5703125" style="122" customWidth="1"/>
    <col min="12293" max="12293" width="9.140625" style="122"/>
    <col min="12294" max="12294" width="11.7109375" style="122" bestFit="1" customWidth="1"/>
    <col min="12295" max="12296" width="10.28515625" style="122" bestFit="1" customWidth="1"/>
    <col min="12297" max="12297" width="17.85546875" style="122" customWidth="1"/>
    <col min="12298" max="12298" width="21.140625" style="122" customWidth="1"/>
    <col min="12299" max="12299" width="14.28515625" style="122" bestFit="1" customWidth="1"/>
    <col min="12300" max="12302" width="9.140625" style="122"/>
    <col min="12303" max="12303" width="9.85546875" style="122" bestFit="1" customWidth="1"/>
    <col min="12304" max="12547" width="9.140625" style="122"/>
    <col min="12548" max="12548" width="16.5703125" style="122" customWidth="1"/>
    <col min="12549" max="12549" width="9.140625" style="122"/>
    <col min="12550" max="12550" width="11.7109375" style="122" bestFit="1" customWidth="1"/>
    <col min="12551" max="12552" width="10.28515625" style="122" bestFit="1" customWidth="1"/>
    <col min="12553" max="12553" width="17.85546875" style="122" customWidth="1"/>
    <col min="12554" max="12554" width="21.140625" style="122" customWidth="1"/>
    <col min="12555" max="12555" width="14.28515625" style="122" bestFit="1" customWidth="1"/>
    <col min="12556" max="12558" width="9.140625" style="122"/>
    <col min="12559" max="12559" width="9.85546875" style="122" bestFit="1" customWidth="1"/>
    <col min="12560" max="12803" width="9.140625" style="122"/>
    <col min="12804" max="12804" width="16.5703125" style="122" customWidth="1"/>
    <col min="12805" max="12805" width="9.140625" style="122"/>
    <col min="12806" max="12806" width="11.7109375" style="122" bestFit="1" customWidth="1"/>
    <col min="12807" max="12808" width="10.28515625" style="122" bestFit="1" customWidth="1"/>
    <col min="12809" max="12809" width="17.85546875" style="122" customWidth="1"/>
    <col min="12810" max="12810" width="21.140625" style="122" customWidth="1"/>
    <col min="12811" max="12811" width="14.28515625" style="122" bestFit="1" customWidth="1"/>
    <col min="12812" max="12814" width="9.140625" style="122"/>
    <col min="12815" max="12815" width="9.85546875" style="122" bestFit="1" customWidth="1"/>
    <col min="12816" max="13059" width="9.140625" style="122"/>
    <col min="13060" max="13060" width="16.5703125" style="122" customWidth="1"/>
    <col min="13061" max="13061" width="9.140625" style="122"/>
    <col min="13062" max="13062" width="11.7109375" style="122" bestFit="1" customWidth="1"/>
    <col min="13063" max="13064" width="10.28515625" style="122" bestFit="1" customWidth="1"/>
    <col min="13065" max="13065" width="17.85546875" style="122" customWidth="1"/>
    <col min="13066" max="13066" width="21.140625" style="122" customWidth="1"/>
    <col min="13067" max="13067" width="14.28515625" style="122" bestFit="1" customWidth="1"/>
    <col min="13068" max="13070" width="9.140625" style="122"/>
    <col min="13071" max="13071" width="9.85546875" style="122" bestFit="1" customWidth="1"/>
    <col min="13072" max="13315" width="9.140625" style="122"/>
    <col min="13316" max="13316" width="16.5703125" style="122" customWidth="1"/>
    <col min="13317" max="13317" width="9.140625" style="122"/>
    <col min="13318" max="13318" width="11.7109375" style="122" bestFit="1" customWidth="1"/>
    <col min="13319" max="13320" width="10.28515625" style="122" bestFit="1" customWidth="1"/>
    <col min="13321" max="13321" width="17.85546875" style="122" customWidth="1"/>
    <col min="13322" max="13322" width="21.140625" style="122" customWidth="1"/>
    <col min="13323" max="13323" width="14.28515625" style="122" bestFit="1" customWidth="1"/>
    <col min="13324" max="13326" width="9.140625" style="122"/>
    <col min="13327" max="13327" width="9.85546875" style="122" bestFit="1" customWidth="1"/>
    <col min="13328" max="13571" width="9.140625" style="122"/>
    <col min="13572" max="13572" width="16.5703125" style="122" customWidth="1"/>
    <col min="13573" max="13573" width="9.140625" style="122"/>
    <col min="13574" max="13574" width="11.7109375" style="122" bestFit="1" customWidth="1"/>
    <col min="13575" max="13576" width="10.28515625" style="122" bestFit="1" customWidth="1"/>
    <col min="13577" max="13577" width="17.85546875" style="122" customWidth="1"/>
    <col min="13578" max="13578" width="21.140625" style="122" customWidth="1"/>
    <col min="13579" max="13579" width="14.28515625" style="122" bestFit="1" customWidth="1"/>
    <col min="13580" max="13582" width="9.140625" style="122"/>
    <col min="13583" max="13583" width="9.85546875" style="122" bestFit="1" customWidth="1"/>
    <col min="13584" max="13827" width="9.140625" style="122"/>
    <col min="13828" max="13828" width="16.5703125" style="122" customWidth="1"/>
    <col min="13829" max="13829" width="9.140625" style="122"/>
    <col min="13830" max="13830" width="11.7109375" style="122" bestFit="1" customWidth="1"/>
    <col min="13831" max="13832" width="10.28515625" style="122" bestFit="1" customWidth="1"/>
    <col min="13833" max="13833" width="17.85546875" style="122" customWidth="1"/>
    <col min="13834" max="13834" width="21.140625" style="122" customWidth="1"/>
    <col min="13835" max="13835" width="14.28515625" style="122" bestFit="1" customWidth="1"/>
    <col min="13836" max="13838" width="9.140625" style="122"/>
    <col min="13839" max="13839" width="9.85546875" style="122" bestFit="1" customWidth="1"/>
    <col min="13840" max="14083" width="9.140625" style="122"/>
    <col min="14084" max="14084" width="16.5703125" style="122" customWidth="1"/>
    <col min="14085" max="14085" width="9.140625" style="122"/>
    <col min="14086" max="14086" width="11.7109375" style="122" bestFit="1" customWidth="1"/>
    <col min="14087" max="14088" width="10.28515625" style="122" bestFit="1" customWidth="1"/>
    <col min="14089" max="14089" width="17.85546875" style="122" customWidth="1"/>
    <col min="14090" max="14090" width="21.140625" style="122" customWidth="1"/>
    <col min="14091" max="14091" width="14.28515625" style="122" bestFit="1" customWidth="1"/>
    <col min="14092" max="14094" width="9.140625" style="122"/>
    <col min="14095" max="14095" width="9.85546875" style="122" bestFit="1" customWidth="1"/>
    <col min="14096" max="14339" width="9.140625" style="122"/>
    <col min="14340" max="14340" width="16.5703125" style="122" customWidth="1"/>
    <col min="14341" max="14341" width="9.140625" style="122"/>
    <col min="14342" max="14342" width="11.7109375" style="122" bestFit="1" customWidth="1"/>
    <col min="14343" max="14344" width="10.28515625" style="122" bestFit="1" customWidth="1"/>
    <col min="14345" max="14345" width="17.85546875" style="122" customWidth="1"/>
    <col min="14346" max="14346" width="21.140625" style="122" customWidth="1"/>
    <col min="14347" max="14347" width="14.28515625" style="122" bestFit="1" customWidth="1"/>
    <col min="14348" max="14350" width="9.140625" style="122"/>
    <col min="14351" max="14351" width="9.85546875" style="122" bestFit="1" customWidth="1"/>
    <col min="14352" max="14595" width="9.140625" style="122"/>
    <col min="14596" max="14596" width="16.5703125" style="122" customWidth="1"/>
    <col min="14597" max="14597" width="9.140625" style="122"/>
    <col min="14598" max="14598" width="11.7109375" style="122" bestFit="1" customWidth="1"/>
    <col min="14599" max="14600" width="10.28515625" style="122" bestFit="1" customWidth="1"/>
    <col min="14601" max="14601" width="17.85546875" style="122" customWidth="1"/>
    <col min="14602" max="14602" width="21.140625" style="122" customWidth="1"/>
    <col min="14603" max="14603" width="14.28515625" style="122" bestFit="1" customWidth="1"/>
    <col min="14604" max="14606" width="9.140625" style="122"/>
    <col min="14607" max="14607" width="9.85546875" style="122" bestFit="1" customWidth="1"/>
    <col min="14608" max="14851" width="9.140625" style="122"/>
    <col min="14852" max="14852" width="16.5703125" style="122" customWidth="1"/>
    <col min="14853" max="14853" width="9.140625" style="122"/>
    <col min="14854" max="14854" width="11.7109375" style="122" bestFit="1" customWidth="1"/>
    <col min="14855" max="14856" width="10.28515625" style="122" bestFit="1" customWidth="1"/>
    <col min="14857" max="14857" width="17.85546875" style="122" customWidth="1"/>
    <col min="14858" max="14858" width="21.140625" style="122" customWidth="1"/>
    <col min="14859" max="14859" width="14.28515625" style="122" bestFit="1" customWidth="1"/>
    <col min="14860" max="14862" width="9.140625" style="122"/>
    <col min="14863" max="14863" width="9.85546875" style="122" bestFit="1" customWidth="1"/>
    <col min="14864" max="15107" width="9.140625" style="122"/>
    <col min="15108" max="15108" width="16.5703125" style="122" customWidth="1"/>
    <col min="15109" max="15109" width="9.140625" style="122"/>
    <col min="15110" max="15110" width="11.7109375" style="122" bestFit="1" customWidth="1"/>
    <col min="15111" max="15112" width="10.28515625" style="122" bestFit="1" customWidth="1"/>
    <col min="15113" max="15113" width="17.85546875" style="122" customWidth="1"/>
    <col min="15114" max="15114" width="21.140625" style="122" customWidth="1"/>
    <col min="15115" max="15115" width="14.28515625" style="122" bestFit="1" customWidth="1"/>
    <col min="15116" max="15118" width="9.140625" style="122"/>
    <col min="15119" max="15119" width="9.85546875" style="122" bestFit="1" customWidth="1"/>
    <col min="15120" max="15363" width="9.140625" style="122"/>
    <col min="15364" max="15364" width="16.5703125" style="122" customWidth="1"/>
    <col min="15365" max="15365" width="9.140625" style="122"/>
    <col min="15366" max="15366" width="11.7109375" style="122" bestFit="1" customWidth="1"/>
    <col min="15367" max="15368" width="10.28515625" style="122" bestFit="1" customWidth="1"/>
    <col min="15369" max="15369" width="17.85546875" style="122" customWidth="1"/>
    <col min="15370" max="15370" width="21.140625" style="122" customWidth="1"/>
    <col min="15371" max="15371" width="14.28515625" style="122" bestFit="1" customWidth="1"/>
    <col min="15372" max="15374" width="9.140625" style="122"/>
    <col min="15375" max="15375" width="9.85546875" style="122" bestFit="1" customWidth="1"/>
    <col min="15376" max="15619" width="9.140625" style="122"/>
    <col min="15620" max="15620" width="16.5703125" style="122" customWidth="1"/>
    <col min="15621" max="15621" width="9.140625" style="122"/>
    <col min="15622" max="15622" width="11.7109375" style="122" bestFit="1" customWidth="1"/>
    <col min="15623" max="15624" width="10.28515625" style="122" bestFit="1" customWidth="1"/>
    <col min="15625" max="15625" width="17.85546875" style="122" customWidth="1"/>
    <col min="15626" max="15626" width="21.140625" style="122" customWidth="1"/>
    <col min="15627" max="15627" width="14.28515625" style="122" bestFit="1" customWidth="1"/>
    <col min="15628" max="15630" width="9.140625" style="122"/>
    <col min="15631" max="15631" width="9.85546875" style="122" bestFit="1" customWidth="1"/>
    <col min="15632" max="15875" width="9.140625" style="122"/>
    <col min="15876" max="15876" width="16.5703125" style="122" customWidth="1"/>
    <col min="15877" max="15877" width="9.140625" style="122"/>
    <col min="15878" max="15878" width="11.7109375" style="122" bestFit="1" customWidth="1"/>
    <col min="15879" max="15880" width="10.28515625" style="122" bestFit="1" customWidth="1"/>
    <col min="15881" max="15881" width="17.85546875" style="122" customWidth="1"/>
    <col min="15882" max="15882" width="21.140625" style="122" customWidth="1"/>
    <col min="15883" max="15883" width="14.28515625" style="122" bestFit="1" customWidth="1"/>
    <col min="15884" max="15886" width="9.140625" style="122"/>
    <col min="15887" max="15887" width="9.85546875" style="122" bestFit="1" customWidth="1"/>
    <col min="15888" max="16131" width="9.140625" style="122"/>
    <col min="16132" max="16132" width="16.5703125" style="122" customWidth="1"/>
    <col min="16133" max="16133" width="9.140625" style="122"/>
    <col min="16134" max="16134" width="11.7109375" style="122" bestFit="1" customWidth="1"/>
    <col min="16135" max="16136" width="10.28515625" style="122" bestFit="1" customWidth="1"/>
    <col min="16137" max="16137" width="17.85546875" style="122" customWidth="1"/>
    <col min="16138" max="16138" width="21.140625" style="122" customWidth="1"/>
    <col min="16139" max="16139" width="14.28515625" style="122" bestFit="1" customWidth="1"/>
    <col min="16140" max="16142" width="9.140625" style="122"/>
    <col min="16143" max="16143" width="9.85546875" style="122" bestFit="1" customWidth="1"/>
    <col min="16144" max="16384" width="9.140625" style="122"/>
  </cols>
  <sheetData>
    <row r="1" spans="1:15" ht="18.75" thickBot="1" x14ac:dyDescent="0.3">
      <c r="A1" s="119" t="s">
        <v>69</v>
      </c>
      <c r="B1" s="120"/>
      <c r="C1" s="120"/>
      <c r="D1" s="120"/>
      <c r="E1" s="120"/>
      <c r="F1" s="120"/>
      <c r="G1" s="120"/>
      <c r="H1" s="120"/>
      <c r="I1" s="120"/>
      <c r="J1" s="120"/>
      <c r="K1" s="121"/>
    </row>
    <row r="2" spans="1:15" x14ac:dyDescent="0.25">
      <c r="A2" s="123"/>
      <c r="B2" s="124"/>
      <c r="C2" s="125" t="s">
        <v>51</v>
      </c>
      <c r="D2" s="126"/>
      <c r="E2" s="126"/>
      <c r="F2" s="126"/>
      <c r="G2" s="126"/>
      <c r="H2" s="126"/>
      <c r="I2" s="127"/>
      <c r="J2" s="128" t="s">
        <v>52</v>
      </c>
      <c r="K2" s="129" t="str">
        <f>'PLANILHA ORÇAMENTÁRIA MADEIRA'!J2</f>
        <v>CDHU 201</v>
      </c>
    </row>
    <row r="3" spans="1:15" x14ac:dyDescent="0.25">
      <c r="A3" s="130"/>
      <c r="B3" s="131"/>
      <c r="C3" s="132"/>
      <c r="D3" s="133"/>
      <c r="E3" s="133"/>
      <c r="F3" s="133"/>
      <c r="G3" s="133"/>
      <c r="H3" s="133"/>
      <c r="I3" s="134"/>
      <c r="J3" s="135"/>
      <c r="K3" s="136" t="str">
        <f>'PLANILHA ORÇAMENTÁRIA MADEIRA'!J3</f>
        <v>SINAPI 02/2026</v>
      </c>
    </row>
    <row r="4" spans="1:15" ht="15.75" thickBot="1" x14ac:dyDescent="0.3">
      <c r="A4" s="137"/>
      <c r="B4" s="131"/>
      <c r="C4" s="132"/>
      <c r="D4" s="133"/>
      <c r="E4" s="133"/>
      <c r="F4" s="133"/>
      <c r="G4" s="133"/>
      <c r="H4" s="133"/>
      <c r="I4" s="134"/>
      <c r="J4" s="135"/>
      <c r="K4" s="136" t="str">
        <f>'PLANILHA ORÇAMENTÁRIA MADEIRA'!J4</f>
        <v>SIURB 01/2026</v>
      </c>
    </row>
    <row r="5" spans="1:15" x14ac:dyDescent="0.25">
      <c r="A5" s="137"/>
      <c r="B5" s="138"/>
      <c r="C5" s="139"/>
      <c r="D5" s="140"/>
      <c r="E5" s="140"/>
      <c r="F5" s="140"/>
      <c r="G5" s="140"/>
      <c r="H5" s="141"/>
      <c r="I5" s="142"/>
      <c r="J5" s="143"/>
      <c r="K5" s="136" t="s">
        <v>119</v>
      </c>
    </row>
    <row r="6" spans="1:15" x14ac:dyDescent="0.25">
      <c r="A6" s="144"/>
      <c r="B6" s="138"/>
      <c r="C6" s="145" t="s">
        <v>57</v>
      </c>
      <c r="D6" s="146"/>
      <c r="E6" s="146"/>
      <c r="F6" s="146"/>
      <c r="G6" s="146"/>
      <c r="H6" s="147"/>
      <c r="I6" s="148"/>
      <c r="J6" s="149" t="s">
        <v>53</v>
      </c>
      <c r="K6" s="150">
        <f>G24</f>
        <v>0.23899999999999999</v>
      </c>
    </row>
    <row r="7" spans="1:15" x14ac:dyDescent="0.25">
      <c r="A7" s="144"/>
      <c r="B7" s="138"/>
      <c r="C7" s="151" t="s">
        <v>55</v>
      </c>
      <c r="D7" s="152"/>
      <c r="E7" s="152"/>
      <c r="F7" s="152"/>
      <c r="G7" s="146"/>
      <c r="H7" s="146"/>
      <c r="I7" s="148"/>
      <c r="J7" s="153" t="s">
        <v>54</v>
      </c>
      <c r="K7" s="150">
        <v>1.2823</v>
      </c>
    </row>
    <row r="8" spans="1:15" x14ac:dyDescent="0.25">
      <c r="A8" s="144"/>
      <c r="B8" s="138"/>
      <c r="C8" s="151" t="s">
        <v>56</v>
      </c>
      <c r="D8" s="152"/>
      <c r="E8" s="152"/>
      <c r="F8" s="154"/>
      <c r="G8" s="146"/>
      <c r="H8" s="146"/>
      <c r="I8" s="148"/>
      <c r="J8" s="155"/>
      <c r="K8" s="150">
        <v>1.1554</v>
      </c>
    </row>
    <row r="9" spans="1:15" ht="15.75" thickBot="1" x14ac:dyDescent="0.3">
      <c r="A9" s="156"/>
      <c r="B9" s="157"/>
      <c r="C9" s="158"/>
      <c r="D9" s="159"/>
      <c r="E9" s="159"/>
      <c r="F9" s="160"/>
      <c r="G9" s="161"/>
      <c r="H9" s="161"/>
      <c r="I9" s="162"/>
      <c r="J9" s="163"/>
      <c r="K9" s="164">
        <v>1.5669999999999999</v>
      </c>
    </row>
    <row r="10" spans="1:15" x14ac:dyDescent="0.25">
      <c r="F10" s="165"/>
      <c r="G10" s="165"/>
      <c r="H10" s="165"/>
      <c r="I10" s="165"/>
      <c r="J10" s="165"/>
      <c r="K10" s="165"/>
    </row>
    <row r="11" spans="1:15" ht="15" customHeight="1" x14ac:dyDescent="0.25">
      <c r="A11" s="166" t="s">
        <v>70</v>
      </c>
      <c r="B11" s="166"/>
      <c r="C11" s="166"/>
      <c r="D11" s="166"/>
      <c r="E11" s="166"/>
      <c r="F11" s="166"/>
      <c r="G11" s="166"/>
      <c r="H11" s="166"/>
      <c r="I11" s="166"/>
      <c r="J11" s="167">
        <v>1</v>
      </c>
      <c r="K11" s="167"/>
    </row>
    <row r="12" spans="1:15" x14ac:dyDescent="0.25">
      <c r="A12" s="168" t="s">
        <v>71</v>
      </c>
      <c r="B12" s="168"/>
      <c r="C12" s="168"/>
      <c r="D12" s="168"/>
      <c r="E12" s="168"/>
      <c r="F12" s="168"/>
      <c r="G12" s="168"/>
      <c r="H12" s="168"/>
      <c r="I12" s="168"/>
      <c r="J12" s="167">
        <v>0.05</v>
      </c>
      <c r="K12" s="167"/>
    </row>
    <row r="13" spans="1:15" x14ac:dyDescent="0.25">
      <c r="B13" s="169"/>
      <c r="C13" s="169"/>
      <c r="D13" s="169"/>
      <c r="E13" s="169"/>
      <c r="F13" s="169"/>
      <c r="G13" s="169"/>
      <c r="H13" s="169"/>
      <c r="I13" s="169"/>
      <c r="J13" s="169"/>
      <c r="K13" s="169"/>
    </row>
    <row r="14" spans="1:15" x14ac:dyDescent="0.25">
      <c r="A14" s="170" t="s">
        <v>72</v>
      </c>
      <c r="B14" s="170"/>
      <c r="C14" s="170"/>
      <c r="D14" s="170"/>
      <c r="E14" s="170"/>
      <c r="F14" s="170" t="s">
        <v>73</v>
      </c>
      <c r="G14" s="171" t="s">
        <v>74</v>
      </c>
      <c r="H14" s="171" t="s">
        <v>75</v>
      </c>
      <c r="I14" s="170" t="s">
        <v>76</v>
      </c>
      <c r="J14" s="170" t="s">
        <v>77</v>
      </c>
      <c r="K14" s="170" t="s">
        <v>78</v>
      </c>
    </row>
    <row r="15" spans="1:15" x14ac:dyDescent="0.25">
      <c r="A15" s="170"/>
      <c r="B15" s="170"/>
      <c r="C15" s="170"/>
      <c r="D15" s="170"/>
      <c r="E15" s="170"/>
      <c r="F15" s="170"/>
      <c r="G15" s="171"/>
      <c r="H15" s="171"/>
      <c r="I15" s="170"/>
      <c r="J15" s="170"/>
      <c r="K15" s="170"/>
      <c r="M15" s="172"/>
      <c r="N15" s="172"/>
      <c r="O15" s="172"/>
    </row>
    <row r="16" spans="1:15" ht="15" customHeight="1" x14ac:dyDescent="0.25">
      <c r="A16" s="173" t="s">
        <v>79</v>
      </c>
      <c r="B16" s="173"/>
      <c r="C16" s="173"/>
      <c r="D16" s="173"/>
      <c r="E16" s="173"/>
      <c r="F16" s="174" t="s">
        <v>80</v>
      </c>
      <c r="G16" s="175">
        <v>0.03</v>
      </c>
      <c r="H16" s="176" t="s">
        <v>81</v>
      </c>
      <c r="I16" s="177">
        <v>0.03</v>
      </c>
      <c r="J16" s="177">
        <v>0.04</v>
      </c>
      <c r="K16" s="177">
        <v>5.5E-2</v>
      </c>
      <c r="M16" s="172"/>
      <c r="N16" s="172"/>
      <c r="O16" s="172"/>
    </row>
    <row r="17" spans="1:15" ht="15" customHeight="1" x14ac:dyDescent="0.25">
      <c r="A17" s="173" t="s">
        <v>82</v>
      </c>
      <c r="B17" s="173"/>
      <c r="C17" s="173"/>
      <c r="D17" s="173"/>
      <c r="E17" s="173"/>
      <c r="F17" s="174" t="s">
        <v>83</v>
      </c>
      <c r="G17" s="175">
        <v>8.0000000000000002E-3</v>
      </c>
      <c r="H17" s="176" t="s">
        <v>81</v>
      </c>
      <c r="I17" s="177">
        <v>8.0000000000000002E-3</v>
      </c>
      <c r="J17" s="177">
        <v>8.0000000000000002E-3</v>
      </c>
      <c r="K17" s="177">
        <v>0.01</v>
      </c>
      <c r="M17" s="172"/>
      <c r="N17" s="172"/>
      <c r="O17" s="172"/>
    </row>
    <row r="18" spans="1:15" x14ac:dyDescent="0.25">
      <c r="A18" s="173" t="s">
        <v>84</v>
      </c>
      <c r="B18" s="173"/>
      <c r="C18" s="173"/>
      <c r="D18" s="173"/>
      <c r="E18" s="173"/>
      <c r="F18" s="174" t="s">
        <v>85</v>
      </c>
      <c r="G18" s="175">
        <v>9.7000000000000003E-3</v>
      </c>
      <c r="H18" s="176" t="s">
        <v>81</v>
      </c>
      <c r="I18" s="177">
        <v>9.7000000000000003E-3</v>
      </c>
      <c r="J18" s="177">
        <v>1.2699999999999999E-2</v>
      </c>
      <c r="K18" s="177">
        <v>1.2699999999999999E-2</v>
      </c>
      <c r="M18" s="172"/>
      <c r="N18" s="172"/>
      <c r="O18" s="172"/>
    </row>
    <row r="19" spans="1:15" ht="15" customHeight="1" x14ac:dyDescent="0.25">
      <c r="A19" s="173" t="s">
        <v>86</v>
      </c>
      <c r="B19" s="173"/>
      <c r="C19" s="173"/>
      <c r="D19" s="173"/>
      <c r="E19" s="173"/>
      <c r="F19" s="174" t="s">
        <v>87</v>
      </c>
      <c r="G19" s="175">
        <v>5.8999999999999999E-3</v>
      </c>
      <c r="H19" s="176" t="s">
        <v>81</v>
      </c>
      <c r="I19" s="177">
        <v>5.8999999999999999E-3</v>
      </c>
      <c r="J19" s="177">
        <v>1.23E-2</v>
      </c>
      <c r="K19" s="177">
        <v>1.3899999999999999E-2</v>
      </c>
      <c r="M19" s="172"/>
      <c r="N19" s="172"/>
      <c r="O19" s="172"/>
    </row>
    <row r="20" spans="1:15" x14ac:dyDescent="0.25">
      <c r="A20" s="173" t="s">
        <v>88</v>
      </c>
      <c r="B20" s="173"/>
      <c r="C20" s="173"/>
      <c r="D20" s="173"/>
      <c r="E20" s="173"/>
      <c r="F20" s="174" t="s">
        <v>89</v>
      </c>
      <c r="G20" s="175">
        <v>7.3999999999999996E-2</v>
      </c>
      <c r="H20" s="176" t="s">
        <v>81</v>
      </c>
      <c r="I20" s="177">
        <v>6.1600000000000002E-2</v>
      </c>
      <c r="J20" s="177">
        <v>7.3999999999999996E-2</v>
      </c>
      <c r="K20" s="177">
        <v>8.9599999999999999E-2</v>
      </c>
      <c r="M20" s="172"/>
      <c r="N20" s="172"/>
      <c r="O20" s="172"/>
    </row>
    <row r="21" spans="1:15" ht="15" customHeight="1" x14ac:dyDescent="0.25">
      <c r="A21" s="178" t="s">
        <v>90</v>
      </c>
      <c r="B21" s="178"/>
      <c r="C21" s="178"/>
      <c r="D21" s="178"/>
      <c r="E21" s="178"/>
      <c r="F21" s="174" t="s">
        <v>91</v>
      </c>
      <c r="G21" s="175">
        <v>3.6499999999999998E-2</v>
      </c>
      <c r="H21" s="176" t="s">
        <v>81</v>
      </c>
      <c r="I21" s="177">
        <v>3.6499999999999998E-2</v>
      </c>
      <c r="J21" s="177">
        <v>3.6499999999999998E-2</v>
      </c>
      <c r="K21" s="177">
        <v>3.6499999999999998E-2</v>
      </c>
      <c r="M21" s="172"/>
      <c r="N21" s="172"/>
      <c r="O21" s="172"/>
    </row>
    <row r="22" spans="1:15" ht="15" customHeight="1" x14ac:dyDescent="0.25">
      <c r="A22" s="173" t="s">
        <v>92</v>
      </c>
      <c r="B22" s="173"/>
      <c r="C22" s="173"/>
      <c r="D22" s="173"/>
      <c r="E22" s="173"/>
      <c r="F22" s="174" t="s">
        <v>93</v>
      </c>
      <c r="G22" s="177">
        <v>0.05</v>
      </c>
      <c r="H22" s="176" t="s">
        <v>81</v>
      </c>
      <c r="I22" s="177">
        <v>0</v>
      </c>
      <c r="J22" s="177">
        <v>2.5000000000000001E-2</v>
      </c>
      <c r="K22" s="177">
        <v>0.05</v>
      </c>
      <c r="M22" s="172"/>
      <c r="N22" s="172"/>
      <c r="O22" s="172"/>
    </row>
    <row r="23" spans="1:15" ht="30" customHeight="1" x14ac:dyDescent="0.25">
      <c r="A23" s="173" t="s">
        <v>94</v>
      </c>
      <c r="B23" s="173"/>
      <c r="C23" s="173"/>
      <c r="D23" s="173"/>
      <c r="E23" s="173"/>
      <c r="F23" s="174" t="s">
        <v>95</v>
      </c>
      <c r="G23" s="177">
        <v>3.5999999999999997E-2</v>
      </c>
      <c r="H23" s="176" t="str">
        <f>IF(AND(G23&gt;=I23, G23&lt;=K23), "OK", "Não OK")</f>
        <v>OK</v>
      </c>
      <c r="I23" s="179">
        <v>0</v>
      </c>
      <c r="J23" s="179">
        <v>3.5999999999999997E-2</v>
      </c>
      <c r="K23" s="179">
        <v>3.5999999999999997E-2</v>
      </c>
      <c r="M23" s="180"/>
      <c r="N23" s="180"/>
      <c r="O23" s="180"/>
    </row>
    <row r="24" spans="1:15" ht="30" customHeight="1" x14ac:dyDescent="0.25">
      <c r="A24" s="181" t="s">
        <v>96</v>
      </c>
      <c r="B24" s="181"/>
      <c r="C24" s="181"/>
      <c r="D24" s="181"/>
      <c r="E24" s="181"/>
      <c r="F24" s="182" t="s">
        <v>97</v>
      </c>
      <c r="G24" s="183">
        <v>0.23899999999999999</v>
      </c>
      <c r="H24" s="184" t="s">
        <v>98</v>
      </c>
      <c r="I24" s="177">
        <v>0.2034</v>
      </c>
      <c r="J24" s="177">
        <v>0.22120000000000001</v>
      </c>
      <c r="K24" s="177">
        <v>0.25</v>
      </c>
      <c r="M24" s="180"/>
      <c r="N24" s="180"/>
      <c r="O24" s="180"/>
    </row>
    <row r="25" spans="1:15" x14ac:dyDescent="0.25">
      <c r="A25" s="185" t="s">
        <v>99</v>
      </c>
      <c r="B25" s="186"/>
      <c r="C25" s="186"/>
      <c r="D25" s="186"/>
      <c r="E25" s="187"/>
      <c r="F25" s="174" t="s">
        <v>100</v>
      </c>
      <c r="G25" s="177">
        <v>0.30320000000000003</v>
      </c>
      <c r="H25" s="184" t="s">
        <v>98</v>
      </c>
      <c r="I25" s="188"/>
      <c r="J25" s="188"/>
      <c r="K25" s="188"/>
      <c r="M25" s="180"/>
      <c r="N25" s="180"/>
      <c r="O25" s="180"/>
    </row>
    <row r="36" spans="4:11" ht="15.75" x14ac:dyDescent="0.25">
      <c r="D36" s="189" t="s">
        <v>101</v>
      </c>
      <c r="E36" s="189"/>
      <c r="F36" s="189"/>
      <c r="G36" s="189"/>
      <c r="H36" s="189"/>
      <c r="I36" s="189" t="s">
        <v>105</v>
      </c>
      <c r="J36" s="189"/>
      <c r="K36" s="189"/>
    </row>
    <row r="37" spans="4:11" ht="15.75" x14ac:dyDescent="0.25">
      <c r="D37" s="189" t="s">
        <v>104</v>
      </c>
      <c r="E37" s="189"/>
      <c r="F37" s="189"/>
      <c r="G37" s="189"/>
      <c r="H37" s="189"/>
      <c r="I37" s="190"/>
      <c r="J37" s="191"/>
      <c r="K37" s="191"/>
    </row>
    <row r="38" spans="4:11" ht="15.75" x14ac:dyDescent="0.25">
      <c r="D38" s="189" t="s">
        <v>107</v>
      </c>
      <c r="E38" s="189"/>
      <c r="F38" s="189"/>
      <c r="G38" s="189"/>
      <c r="H38" s="189"/>
      <c r="I38" s="189"/>
      <c r="J38" s="189"/>
      <c r="K38" s="189"/>
    </row>
    <row r="39" spans="4:11" ht="15.75" x14ac:dyDescent="0.25">
      <c r="D39" s="189" t="s">
        <v>106</v>
      </c>
      <c r="E39" s="189"/>
      <c r="F39" s="189"/>
      <c r="G39" s="189"/>
      <c r="H39" s="189"/>
      <c r="I39" s="192"/>
      <c r="J39" s="192"/>
      <c r="K39" s="192"/>
    </row>
    <row r="40" spans="4:11" ht="15.75" x14ac:dyDescent="0.25">
      <c r="I40" s="189"/>
      <c r="J40" s="189"/>
      <c r="K40" s="189"/>
    </row>
  </sheetData>
  <mergeCells count="34">
    <mergeCell ref="D37:H37"/>
    <mergeCell ref="D38:H38"/>
    <mergeCell ref="I38:K38"/>
    <mergeCell ref="D39:H39"/>
    <mergeCell ref="I39:K39"/>
    <mergeCell ref="I40:K40"/>
    <mergeCell ref="A22:E22"/>
    <mergeCell ref="A23:E23"/>
    <mergeCell ref="A24:E24"/>
    <mergeCell ref="A25:E25"/>
    <mergeCell ref="I25:K25"/>
    <mergeCell ref="D36:H36"/>
    <mergeCell ref="I36:K36"/>
    <mergeCell ref="A16:E16"/>
    <mergeCell ref="A17:E17"/>
    <mergeCell ref="A18:E18"/>
    <mergeCell ref="A19:E19"/>
    <mergeCell ref="A20:E20"/>
    <mergeCell ref="A21:E21"/>
    <mergeCell ref="A12:I12"/>
    <mergeCell ref="J12:K12"/>
    <mergeCell ref="A14:E15"/>
    <mergeCell ref="F14:F15"/>
    <mergeCell ref="G14:G15"/>
    <mergeCell ref="H14:H15"/>
    <mergeCell ref="I14:I15"/>
    <mergeCell ref="J14:J15"/>
    <mergeCell ref="K14:K15"/>
    <mergeCell ref="A1:K1"/>
    <mergeCell ref="C2:I4"/>
    <mergeCell ref="J2:J5"/>
    <mergeCell ref="J7:J9"/>
    <mergeCell ref="A11:I11"/>
    <mergeCell ref="J11:K11"/>
  </mergeCells>
  <conditionalFormatting sqref="H16:H25">
    <cfRule type="expression" dxfId="5" priority="3" stopIfTrue="1">
      <formula>AND(H16&lt;&gt;"OK",H16&lt;&gt;"-",H16&lt;&gt;"")</formula>
    </cfRule>
    <cfRule type="cellIs" dxfId="4" priority="4" stopIfTrue="1" operator="equal">
      <formula>"OK"</formula>
    </cfRule>
  </conditionalFormatting>
  <conditionalFormatting sqref="F24:G24 G25">
    <cfRule type="expression" dxfId="3" priority="5" stopIfTrue="1">
      <formula>#REF!="Não"</formula>
    </cfRule>
  </conditionalFormatting>
  <conditionalFormatting sqref="I16:K24 M15:M22">
    <cfRule type="expression" dxfId="2" priority="6" stopIfTrue="1">
      <formula>#REF!=$A$85</formula>
    </cfRule>
  </conditionalFormatting>
  <conditionalFormatting sqref="N15:N22">
    <cfRule type="expression" dxfId="1" priority="2" stopIfTrue="1">
      <formula>#REF!=$A$85</formula>
    </cfRule>
  </conditionalFormatting>
  <conditionalFormatting sqref="O15:O22">
    <cfRule type="expression" dxfId="0" priority="1" stopIfTrue="1">
      <formula>#REF!=$A$85</formula>
    </cfRule>
  </conditionalFormatting>
  <dataValidations count="5">
    <dataValidation type="decimal" allowBlank="1" showInputMessage="1" showErrorMessage="1" errorTitle="Erro de valores" error="Digite um valor entre 0% e 100%" sqref="G16:G21 JC16:JC21 SY16:SY21 ACU16:ACU21 AMQ16:AMQ21 AWM16:AWM21 BGI16:BGI21 BQE16:BQE21 CAA16:CAA21 CJW16:CJW21 CTS16:CTS21 DDO16:DDO21 DNK16:DNK21 DXG16:DXG21 EHC16:EHC21 EQY16:EQY21 FAU16:FAU21 FKQ16:FKQ21 FUM16:FUM21 GEI16:GEI21 GOE16:GOE21 GYA16:GYA21 HHW16:HHW21 HRS16:HRS21 IBO16:IBO21 ILK16:ILK21 IVG16:IVG21 JFC16:JFC21 JOY16:JOY21 JYU16:JYU21 KIQ16:KIQ21 KSM16:KSM21 LCI16:LCI21 LME16:LME21 LWA16:LWA21 MFW16:MFW21 MPS16:MPS21 MZO16:MZO21 NJK16:NJK21 NTG16:NTG21 ODC16:ODC21 OMY16:OMY21 OWU16:OWU21 PGQ16:PGQ21 PQM16:PQM21 QAI16:QAI21 QKE16:QKE21 QUA16:QUA21 RDW16:RDW21 RNS16:RNS21 RXO16:RXO21 SHK16:SHK21 SRG16:SRG21 TBC16:TBC21 TKY16:TKY21 TUU16:TUU21 UEQ16:UEQ21 UOM16:UOM21 UYI16:UYI21 VIE16:VIE21 VSA16:VSA21 WBW16:WBW21 WLS16:WLS21 WVO16:WVO21 G65558:G65563 JC65558:JC65563 SY65558:SY65563 ACU65558:ACU65563 AMQ65558:AMQ65563 AWM65558:AWM65563 BGI65558:BGI65563 BQE65558:BQE65563 CAA65558:CAA65563 CJW65558:CJW65563 CTS65558:CTS65563 DDO65558:DDO65563 DNK65558:DNK65563 DXG65558:DXG65563 EHC65558:EHC65563 EQY65558:EQY65563 FAU65558:FAU65563 FKQ65558:FKQ65563 FUM65558:FUM65563 GEI65558:GEI65563 GOE65558:GOE65563 GYA65558:GYA65563 HHW65558:HHW65563 HRS65558:HRS65563 IBO65558:IBO65563 ILK65558:ILK65563 IVG65558:IVG65563 JFC65558:JFC65563 JOY65558:JOY65563 JYU65558:JYU65563 KIQ65558:KIQ65563 KSM65558:KSM65563 LCI65558:LCI65563 LME65558:LME65563 LWA65558:LWA65563 MFW65558:MFW65563 MPS65558:MPS65563 MZO65558:MZO65563 NJK65558:NJK65563 NTG65558:NTG65563 ODC65558:ODC65563 OMY65558:OMY65563 OWU65558:OWU65563 PGQ65558:PGQ65563 PQM65558:PQM65563 QAI65558:QAI65563 QKE65558:QKE65563 QUA65558:QUA65563 RDW65558:RDW65563 RNS65558:RNS65563 RXO65558:RXO65563 SHK65558:SHK65563 SRG65558:SRG65563 TBC65558:TBC65563 TKY65558:TKY65563 TUU65558:TUU65563 UEQ65558:UEQ65563 UOM65558:UOM65563 UYI65558:UYI65563 VIE65558:VIE65563 VSA65558:VSA65563 WBW65558:WBW65563 WLS65558:WLS65563 WVO65558:WVO65563 G131094:G131099 JC131094:JC131099 SY131094:SY131099 ACU131094:ACU131099 AMQ131094:AMQ131099 AWM131094:AWM131099 BGI131094:BGI131099 BQE131094:BQE131099 CAA131094:CAA131099 CJW131094:CJW131099 CTS131094:CTS131099 DDO131094:DDO131099 DNK131094:DNK131099 DXG131094:DXG131099 EHC131094:EHC131099 EQY131094:EQY131099 FAU131094:FAU131099 FKQ131094:FKQ131099 FUM131094:FUM131099 GEI131094:GEI131099 GOE131094:GOE131099 GYA131094:GYA131099 HHW131094:HHW131099 HRS131094:HRS131099 IBO131094:IBO131099 ILK131094:ILK131099 IVG131094:IVG131099 JFC131094:JFC131099 JOY131094:JOY131099 JYU131094:JYU131099 KIQ131094:KIQ131099 KSM131094:KSM131099 LCI131094:LCI131099 LME131094:LME131099 LWA131094:LWA131099 MFW131094:MFW131099 MPS131094:MPS131099 MZO131094:MZO131099 NJK131094:NJK131099 NTG131094:NTG131099 ODC131094:ODC131099 OMY131094:OMY131099 OWU131094:OWU131099 PGQ131094:PGQ131099 PQM131094:PQM131099 QAI131094:QAI131099 QKE131094:QKE131099 QUA131094:QUA131099 RDW131094:RDW131099 RNS131094:RNS131099 RXO131094:RXO131099 SHK131094:SHK131099 SRG131094:SRG131099 TBC131094:TBC131099 TKY131094:TKY131099 TUU131094:TUU131099 UEQ131094:UEQ131099 UOM131094:UOM131099 UYI131094:UYI131099 VIE131094:VIE131099 VSA131094:VSA131099 WBW131094:WBW131099 WLS131094:WLS131099 WVO131094:WVO131099 G196630:G196635 JC196630:JC196635 SY196630:SY196635 ACU196630:ACU196635 AMQ196630:AMQ196635 AWM196630:AWM196635 BGI196630:BGI196635 BQE196630:BQE196635 CAA196630:CAA196635 CJW196630:CJW196635 CTS196630:CTS196635 DDO196630:DDO196635 DNK196630:DNK196635 DXG196630:DXG196635 EHC196630:EHC196635 EQY196630:EQY196635 FAU196630:FAU196635 FKQ196630:FKQ196635 FUM196630:FUM196635 GEI196630:GEI196635 GOE196630:GOE196635 GYA196630:GYA196635 HHW196630:HHW196635 HRS196630:HRS196635 IBO196630:IBO196635 ILK196630:ILK196635 IVG196630:IVG196635 JFC196630:JFC196635 JOY196630:JOY196635 JYU196630:JYU196635 KIQ196630:KIQ196635 KSM196630:KSM196635 LCI196630:LCI196635 LME196630:LME196635 LWA196630:LWA196635 MFW196630:MFW196635 MPS196630:MPS196635 MZO196630:MZO196635 NJK196630:NJK196635 NTG196630:NTG196635 ODC196630:ODC196635 OMY196630:OMY196635 OWU196630:OWU196635 PGQ196630:PGQ196635 PQM196630:PQM196635 QAI196630:QAI196635 QKE196630:QKE196635 QUA196630:QUA196635 RDW196630:RDW196635 RNS196630:RNS196635 RXO196630:RXO196635 SHK196630:SHK196635 SRG196630:SRG196635 TBC196630:TBC196635 TKY196630:TKY196635 TUU196630:TUU196635 UEQ196630:UEQ196635 UOM196630:UOM196635 UYI196630:UYI196635 VIE196630:VIE196635 VSA196630:VSA196635 WBW196630:WBW196635 WLS196630:WLS196635 WVO196630:WVO196635 G262166:G262171 JC262166:JC262171 SY262166:SY262171 ACU262166:ACU262171 AMQ262166:AMQ262171 AWM262166:AWM262171 BGI262166:BGI262171 BQE262166:BQE262171 CAA262166:CAA262171 CJW262166:CJW262171 CTS262166:CTS262171 DDO262166:DDO262171 DNK262166:DNK262171 DXG262166:DXG262171 EHC262166:EHC262171 EQY262166:EQY262171 FAU262166:FAU262171 FKQ262166:FKQ262171 FUM262166:FUM262171 GEI262166:GEI262171 GOE262166:GOE262171 GYA262166:GYA262171 HHW262166:HHW262171 HRS262166:HRS262171 IBO262166:IBO262171 ILK262166:ILK262171 IVG262166:IVG262171 JFC262166:JFC262171 JOY262166:JOY262171 JYU262166:JYU262171 KIQ262166:KIQ262171 KSM262166:KSM262171 LCI262166:LCI262171 LME262166:LME262171 LWA262166:LWA262171 MFW262166:MFW262171 MPS262166:MPS262171 MZO262166:MZO262171 NJK262166:NJK262171 NTG262166:NTG262171 ODC262166:ODC262171 OMY262166:OMY262171 OWU262166:OWU262171 PGQ262166:PGQ262171 PQM262166:PQM262171 QAI262166:QAI262171 QKE262166:QKE262171 QUA262166:QUA262171 RDW262166:RDW262171 RNS262166:RNS262171 RXO262166:RXO262171 SHK262166:SHK262171 SRG262166:SRG262171 TBC262166:TBC262171 TKY262166:TKY262171 TUU262166:TUU262171 UEQ262166:UEQ262171 UOM262166:UOM262171 UYI262166:UYI262171 VIE262166:VIE262171 VSA262166:VSA262171 WBW262166:WBW262171 WLS262166:WLS262171 WVO262166:WVO262171 G327702:G327707 JC327702:JC327707 SY327702:SY327707 ACU327702:ACU327707 AMQ327702:AMQ327707 AWM327702:AWM327707 BGI327702:BGI327707 BQE327702:BQE327707 CAA327702:CAA327707 CJW327702:CJW327707 CTS327702:CTS327707 DDO327702:DDO327707 DNK327702:DNK327707 DXG327702:DXG327707 EHC327702:EHC327707 EQY327702:EQY327707 FAU327702:FAU327707 FKQ327702:FKQ327707 FUM327702:FUM327707 GEI327702:GEI327707 GOE327702:GOE327707 GYA327702:GYA327707 HHW327702:HHW327707 HRS327702:HRS327707 IBO327702:IBO327707 ILK327702:ILK327707 IVG327702:IVG327707 JFC327702:JFC327707 JOY327702:JOY327707 JYU327702:JYU327707 KIQ327702:KIQ327707 KSM327702:KSM327707 LCI327702:LCI327707 LME327702:LME327707 LWA327702:LWA327707 MFW327702:MFW327707 MPS327702:MPS327707 MZO327702:MZO327707 NJK327702:NJK327707 NTG327702:NTG327707 ODC327702:ODC327707 OMY327702:OMY327707 OWU327702:OWU327707 PGQ327702:PGQ327707 PQM327702:PQM327707 QAI327702:QAI327707 QKE327702:QKE327707 QUA327702:QUA327707 RDW327702:RDW327707 RNS327702:RNS327707 RXO327702:RXO327707 SHK327702:SHK327707 SRG327702:SRG327707 TBC327702:TBC327707 TKY327702:TKY327707 TUU327702:TUU327707 UEQ327702:UEQ327707 UOM327702:UOM327707 UYI327702:UYI327707 VIE327702:VIE327707 VSA327702:VSA327707 WBW327702:WBW327707 WLS327702:WLS327707 WVO327702:WVO327707 G393238:G393243 JC393238:JC393243 SY393238:SY393243 ACU393238:ACU393243 AMQ393238:AMQ393243 AWM393238:AWM393243 BGI393238:BGI393243 BQE393238:BQE393243 CAA393238:CAA393243 CJW393238:CJW393243 CTS393238:CTS393243 DDO393238:DDO393243 DNK393238:DNK393243 DXG393238:DXG393243 EHC393238:EHC393243 EQY393238:EQY393243 FAU393238:FAU393243 FKQ393238:FKQ393243 FUM393238:FUM393243 GEI393238:GEI393243 GOE393238:GOE393243 GYA393238:GYA393243 HHW393238:HHW393243 HRS393238:HRS393243 IBO393238:IBO393243 ILK393238:ILK393243 IVG393238:IVG393243 JFC393238:JFC393243 JOY393238:JOY393243 JYU393238:JYU393243 KIQ393238:KIQ393243 KSM393238:KSM393243 LCI393238:LCI393243 LME393238:LME393243 LWA393238:LWA393243 MFW393238:MFW393243 MPS393238:MPS393243 MZO393238:MZO393243 NJK393238:NJK393243 NTG393238:NTG393243 ODC393238:ODC393243 OMY393238:OMY393243 OWU393238:OWU393243 PGQ393238:PGQ393243 PQM393238:PQM393243 QAI393238:QAI393243 QKE393238:QKE393243 QUA393238:QUA393243 RDW393238:RDW393243 RNS393238:RNS393243 RXO393238:RXO393243 SHK393238:SHK393243 SRG393238:SRG393243 TBC393238:TBC393243 TKY393238:TKY393243 TUU393238:TUU393243 UEQ393238:UEQ393243 UOM393238:UOM393243 UYI393238:UYI393243 VIE393238:VIE393243 VSA393238:VSA393243 WBW393238:WBW393243 WLS393238:WLS393243 WVO393238:WVO393243 G458774:G458779 JC458774:JC458779 SY458774:SY458779 ACU458774:ACU458779 AMQ458774:AMQ458779 AWM458774:AWM458779 BGI458774:BGI458779 BQE458774:BQE458779 CAA458774:CAA458779 CJW458774:CJW458779 CTS458774:CTS458779 DDO458774:DDO458779 DNK458774:DNK458779 DXG458774:DXG458779 EHC458774:EHC458779 EQY458774:EQY458779 FAU458774:FAU458779 FKQ458774:FKQ458779 FUM458774:FUM458779 GEI458774:GEI458779 GOE458774:GOE458779 GYA458774:GYA458779 HHW458774:HHW458779 HRS458774:HRS458779 IBO458774:IBO458779 ILK458774:ILK458779 IVG458774:IVG458779 JFC458774:JFC458779 JOY458774:JOY458779 JYU458774:JYU458779 KIQ458774:KIQ458779 KSM458774:KSM458779 LCI458774:LCI458779 LME458774:LME458779 LWA458774:LWA458779 MFW458774:MFW458779 MPS458774:MPS458779 MZO458774:MZO458779 NJK458774:NJK458779 NTG458774:NTG458779 ODC458774:ODC458779 OMY458774:OMY458779 OWU458774:OWU458779 PGQ458774:PGQ458779 PQM458774:PQM458779 QAI458774:QAI458779 QKE458774:QKE458779 QUA458774:QUA458779 RDW458774:RDW458779 RNS458774:RNS458779 RXO458774:RXO458779 SHK458774:SHK458779 SRG458774:SRG458779 TBC458774:TBC458779 TKY458774:TKY458779 TUU458774:TUU458779 UEQ458774:UEQ458779 UOM458774:UOM458779 UYI458774:UYI458779 VIE458774:VIE458779 VSA458774:VSA458779 WBW458774:WBW458779 WLS458774:WLS458779 WVO458774:WVO458779 G524310:G524315 JC524310:JC524315 SY524310:SY524315 ACU524310:ACU524315 AMQ524310:AMQ524315 AWM524310:AWM524315 BGI524310:BGI524315 BQE524310:BQE524315 CAA524310:CAA524315 CJW524310:CJW524315 CTS524310:CTS524315 DDO524310:DDO524315 DNK524310:DNK524315 DXG524310:DXG524315 EHC524310:EHC524315 EQY524310:EQY524315 FAU524310:FAU524315 FKQ524310:FKQ524315 FUM524310:FUM524315 GEI524310:GEI524315 GOE524310:GOE524315 GYA524310:GYA524315 HHW524310:HHW524315 HRS524310:HRS524315 IBO524310:IBO524315 ILK524310:ILK524315 IVG524310:IVG524315 JFC524310:JFC524315 JOY524310:JOY524315 JYU524310:JYU524315 KIQ524310:KIQ524315 KSM524310:KSM524315 LCI524310:LCI524315 LME524310:LME524315 LWA524310:LWA524315 MFW524310:MFW524315 MPS524310:MPS524315 MZO524310:MZO524315 NJK524310:NJK524315 NTG524310:NTG524315 ODC524310:ODC524315 OMY524310:OMY524315 OWU524310:OWU524315 PGQ524310:PGQ524315 PQM524310:PQM524315 QAI524310:QAI524315 QKE524310:QKE524315 QUA524310:QUA524315 RDW524310:RDW524315 RNS524310:RNS524315 RXO524310:RXO524315 SHK524310:SHK524315 SRG524310:SRG524315 TBC524310:TBC524315 TKY524310:TKY524315 TUU524310:TUU524315 UEQ524310:UEQ524315 UOM524310:UOM524315 UYI524310:UYI524315 VIE524310:VIE524315 VSA524310:VSA524315 WBW524310:WBW524315 WLS524310:WLS524315 WVO524310:WVO524315 G589846:G589851 JC589846:JC589851 SY589846:SY589851 ACU589846:ACU589851 AMQ589846:AMQ589851 AWM589846:AWM589851 BGI589846:BGI589851 BQE589846:BQE589851 CAA589846:CAA589851 CJW589846:CJW589851 CTS589846:CTS589851 DDO589846:DDO589851 DNK589846:DNK589851 DXG589846:DXG589851 EHC589846:EHC589851 EQY589846:EQY589851 FAU589846:FAU589851 FKQ589846:FKQ589851 FUM589846:FUM589851 GEI589846:GEI589851 GOE589846:GOE589851 GYA589846:GYA589851 HHW589846:HHW589851 HRS589846:HRS589851 IBO589846:IBO589851 ILK589846:ILK589851 IVG589846:IVG589851 JFC589846:JFC589851 JOY589846:JOY589851 JYU589846:JYU589851 KIQ589846:KIQ589851 KSM589846:KSM589851 LCI589846:LCI589851 LME589846:LME589851 LWA589846:LWA589851 MFW589846:MFW589851 MPS589846:MPS589851 MZO589846:MZO589851 NJK589846:NJK589851 NTG589846:NTG589851 ODC589846:ODC589851 OMY589846:OMY589851 OWU589846:OWU589851 PGQ589846:PGQ589851 PQM589846:PQM589851 QAI589846:QAI589851 QKE589846:QKE589851 QUA589846:QUA589851 RDW589846:RDW589851 RNS589846:RNS589851 RXO589846:RXO589851 SHK589846:SHK589851 SRG589846:SRG589851 TBC589846:TBC589851 TKY589846:TKY589851 TUU589846:TUU589851 UEQ589846:UEQ589851 UOM589846:UOM589851 UYI589846:UYI589851 VIE589846:VIE589851 VSA589846:VSA589851 WBW589846:WBW589851 WLS589846:WLS589851 WVO589846:WVO589851 G655382:G655387 JC655382:JC655387 SY655382:SY655387 ACU655382:ACU655387 AMQ655382:AMQ655387 AWM655382:AWM655387 BGI655382:BGI655387 BQE655382:BQE655387 CAA655382:CAA655387 CJW655382:CJW655387 CTS655382:CTS655387 DDO655382:DDO655387 DNK655382:DNK655387 DXG655382:DXG655387 EHC655382:EHC655387 EQY655382:EQY655387 FAU655382:FAU655387 FKQ655382:FKQ655387 FUM655382:FUM655387 GEI655382:GEI655387 GOE655382:GOE655387 GYA655382:GYA655387 HHW655382:HHW655387 HRS655382:HRS655387 IBO655382:IBO655387 ILK655382:ILK655387 IVG655382:IVG655387 JFC655382:JFC655387 JOY655382:JOY655387 JYU655382:JYU655387 KIQ655382:KIQ655387 KSM655382:KSM655387 LCI655382:LCI655387 LME655382:LME655387 LWA655382:LWA655387 MFW655382:MFW655387 MPS655382:MPS655387 MZO655382:MZO655387 NJK655382:NJK655387 NTG655382:NTG655387 ODC655382:ODC655387 OMY655382:OMY655387 OWU655382:OWU655387 PGQ655382:PGQ655387 PQM655382:PQM655387 QAI655382:QAI655387 QKE655382:QKE655387 QUA655382:QUA655387 RDW655382:RDW655387 RNS655382:RNS655387 RXO655382:RXO655387 SHK655382:SHK655387 SRG655382:SRG655387 TBC655382:TBC655387 TKY655382:TKY655387 TUU655382:TUU655387 UEQ655382:UEQ655387 UOM655382:UOM655387 UYI655382:UYI655387 VIE655382:VIE655387 VSA655382:VSA655387 WBW655382:WBW655387 WLS655382:WLS655387 WVO655382:WVO655387 G720918:G720923 JC720918:JC720923 SY720918:SY720923 ACU720918:ACU720923 AMQ720918:AMQ720923 AWM720918:AWM720923 BGI720918:BGI720923 BQE720918:BQE720923 CAA720918:CAA720923 CJW720918:CJW720923 CTS720918:CTS720923 DDO720918:DDO720923 DNK720918:DNK720923 DXG720918:DXG720923 EHC720918:EHC720923 EQY720918:EQY720923 FAU720918:FAU720923 FKQ720918:FKQ720923 FUM720918:FUM720923 GEI720918:GEI720923 GOE720918:GOE720923 GYA720918:GYA720923 HHW720918:HHW720923 HRS720918:HRS720923 IBO720918:IBO720923 ILK720918:ILK720923 IVG720918:IVG720923 JFC720918:JFC720923 JOY720918:JOY720923 JYU720918:JYU720923 KIQ720918:KIQ720923 KSM720918:KSM720923 LCI720918:LCI720923 LME720918:LME720923 LWA720918:LWA720923 MFW720918:MFW720923 MPS720918:MPS720923 MZO720918:MZO720923 NJK720918:NJK720923 NTG720918:NTG720923 ODC720918:ODC720923 OMY720918:OMY720923 OWU720918:OWU720923 PGQ720918:PGQ720923 PQM720918:PQM720923 QAI720918:QAI720923 QKE720918:QKE720923 QUA720918:QUA720923 RDW720918:RDW720923 RNS720918:RNS720923 RXO720918:RXO720923 SHK720918:SHK720923 SRG720918:SRG720923 TBC720918:TBC720923 TKY720918:TKY720923 TUU720918:TUU720923 UEQ720918:UEQ720923 UOM720918:UOM720923 UYI720918:UYI720923 VIE720918:VIE720923 VSA720918:VSA720923 WBW720918:WBW720923 WLS720918:WLS720923 WVO720918:WVO720923 G786454:G786459 JC786454:JC786459 SY786454:SY786459 ACU786454:ACU786459 AMQ786454:AMQ786459 AWM786454:AWM786459 BGI786454:BGI786459 BQE786454:BQE786459 CAA786454:CAA786459 CJW786454:CJW786459 CTS786454:CTS786459 DDO786454:DDO786459 DNK786454:DNK786459 DXG786454:DXG786459 EHC786454:EHC786459 EQY786454:EQY786459 FAU786454:FAU786459 FKQ786454:FKQ786459 FUM786454:FUM786459 GEI786454:GEI786459 GOE786454:GOE786459 GYA786454:GYA786459 HHW786454:HHW786459 HRS786454:HRS786459 IBO786454:IBO786459 ILK786454:ILK786459 IVG786454:IVG786459 JFC786454:JFC786459 JOY786454:JOY786459 JYU786454:JYU786459 KIQ786454:KIQ786459 KSM786454:KSM786459 LCI786454:LCI786459 LME786454:LME786459 LWA786454:LWA786459 MFW786454:MFW786459 MPS786454:MPS786459 MZO786454:MZO786459 NJK786454:NJK786459 NTG786454:NTG786459 ODC786454:ODC786459 OMY786454:OMY786459 OWU786454:OWU786459 PGQ786454:PGQ786459 PQM786454:PQM786459 QAI786454:QAI786459 QKE786454:QKE786459 QUA786454:QUA786459 RDW786454:RDW786459 RNS786454:RNS786459 RXO786454:RXO786459 SHK786454:SHK786459 SRG786454:SRG786459 TBC786454:TBC786459 TKY786454:TKY786459 TUU786454:TUU786459 UEQ786454:UEQ786459 UOM786454:UOM786459 UYI786454:UYI786459 VIE786454:VIE786459 VSA786454:VSA786459 WBW786454:WBW786459 WLS786454:WLS786459 WVO786454:WVO786459 G851990:G851995 JC851990:JC851995 SY851990:SY851995 ACU851990:ACU851995 AMQ851990:AMQ851995 AWM851990:AWM851995 BGI851990:BGI851995 BQE851990:BQE851995 CAA851990:CAA851995 CJW851990:CJW851995 CTS851990:CTS851995 DDO851990:DDO851995 DNK851990:DNK851995 DXG851990:DXG851995 EHC851990:EHC851995 EQY851990:EQY851995 FAU851990:FAU851995 FKQ851990:FKQ851995 FUM851990:FUM851995 GEI851990:GEI851995 GOE851990:GOE851995 GYA851990:GYA851995 HHW851990:HHW851995 HRS851990:HRS851995 IBO851990:IBO851995 ILK851990:ILK851995 IVG851990:IVG851995 JFC851990:JFC851995 JOY851990:JOY851995 JYU851990:JYU851995 KIQ851990:KIQ851995 KSM851990:KSM851995 LCI851990:LCI851995 LME851990:LME851995 LWA851990:LWA851995 MFW851990:MFW851995 MPS851990:MPS851995 MZO851990:MZO851995 NJK851990:NJK851995 NTG851990:NTG851995 ODC851990:ODC851995 OMY851990:OMY851995 OWU851990:OWU851995 PGQ851990:PGQ851995 PQM851990:PQM851995 QAI851990:QAI851995 QKE851990:QKE851995 QUA851990:QUA851995 RDW851990:RDW851995 RNS851990:RNS851995 RXO851990:RXO851995 SHK851990:SHK851995 SRG851990:SRG851995 TBC851990:TBC851995 TKY851990:TKY851995 TUU851990:TUU851995 UEQ851990:UEQ851995 UOM851990:UOM851995 UYI851990:UYI851995 VIE851990:VIE851995 VSA851990:VSA851995 WBW851990:WBW851995 WLS851990:WLS851995 WVO851990:WVO851995 G917526:G917531 JC917526:JC917531 SY917526:SY917531 ACU917526:ACU917531 AMQ917526:AMQ917531 AWM917526:AWM917531 BGI917526:BGI917531 BQE917526:BQE917531 CAA917526:CAA917531 CJW917526:CJW917531 CTS917526:CTS917531 DDO917526:DDO917531 DNK917526:DNK917531 DXG917526:DXG917531 EHC917526:EHC917531 EQY917526:EQY917531 FAU917526:FAU917531 FKQ917526:FKQ917531 FUM917526:FUM917531 GEI917526:GEI917531 GOE917526:GOE917531 GYA917526:GYA917531 HHW917526:HHW917531 HRS917526:HRS917531 IBO917526:IBO917531 ILK917526:ILK917531 IVG917526:IVG917531 JFC917526:JFC917531 JOY917526:JOY917531 JYU917526:JYU917531 KIQ917526:KIQ917531 KSM917526:KSM917531 LCI917526:LCI917531 LME917526:LME917531 LWA917526:LWA917531 MFW917526:MFW917531 MPS917526:MPS917531 MZO917526:MZO917531 NJK917526:NJK917531 NTG917526:NTG917531 ODC917526:ODC917531 OMY917526:OMY917531 OWU917526:OWU917531 PGQ917526:PGQ917531 PQM917526:PQM917531 QAI917526:QAI917531 QKE917526:QKE917531 QUA917526:QUA917531 RDW917526:RDW917531 RNS917526:RNS917531 RXO917526:RXO917531 SHK917526:SHK917531 SRG917526:SRG917531 TBC917526:TBC917531 TKY917526:TKY917531 TUU917526:TUU917531 UEQ917526:UEQ917531 UOM917526:UOM917531 UYI917526:UYI917531 VIE917526:VIE917531 VSA917526:VSA917531 WBW917526:WBW917531 WLS917526:WLS917531 WVO917526:WVO917531 G983062:G983067 JC983062:JC983067 SY983062:SY983067 ACU983062:ACU983067 AMQ983062:AMQ983067 AWM983062:AWM983067 BGI983062:BGI983067 BQE983062:BQE983067 CAA983062:CAA983067 CJW983062:CJW983067 CTS983062:CTS983067 DDO983062:DDO983067 DNK983062:DNK983067 DXG983062:DXG983067 EHC983062:EHC983067 EQY983062:EQY983067 FAU983062:FAU983067 FKQ983062:FKQ983067 FUM983062:FUM983067 GEI983062:GEI983067 GOE983062:GOE983067 GYA983062:GYA983067 HHW983062:HHW983067 HRS983062:HRS983067 IBO983062:IBO983067 ILK983062:ILK983067 IVG983062:IVG983067 JFC983062:JFC983067 JOY983062:JOY983067 JYU983062:JYU983067 KIQ983062:KIQ983067 KSM983062:KSM983067 LCI983062:LCI983067 LME983062:LME983067 LWA983062:LWA983067 MFW983062:MFW983067 MPS983062:MPS983067 MZO983062:MZO983067 NJK983062:NJK983067 NTG983062:NTG983067 ODC983062:ODC983067 OMY983062:OMY983067 OWU983062:OWU983067 PGQ983062:PGQ983067 PQM983062:PQM983067 QAI983062:QAI983067 QKE983062:QKE983067 QUA983062:QUA983067 RDW983062:RDW983067 RNS983062:RNS983067 RXO983062:RXO983067 SHK983062:SHK983067 SRG983062:SRG983067 TBC983062:TBC983067 TKY983062:TKY983067 TUU983062:TUU983067 UEQ983062:UEQ983067 UOM983062:UOM983067 UYI983062:UYI983067 VIE983062:VIE983067 VSA983062:VSA983067 WBW983062:WBW983067 WLS983062:WLS983067 WVO983062:WVO983067" xr:uid="{B21AD0FB-13F7-42D7-90E7-1D4F6C5A6F91}">
      <formula1>0</formula1>
      <formula2>1</formula2>
    </dataValidation>
    <dataValidation type="decimal" operator="greaterThanOrEqual" allowBlank="1" showInputMessage="1" showErrorMessage="1" errorTitle="Valor não permitido" error="Digite um percentual entre 0% e 100%." promptTitle="Valores comuns:" prompt="Normalmente entre 2 e 5%." sqref="J12:K12 JF12:JG12 TB12:TC12 ACX12:ACY12 AMT12:AMU12 AWP12:AWQ12 BGL12:BGM12 BQH12:BQI12 CAD12:CAE12 CJZ12:CKA12 CTV12:CTW12 DDR12:DDS12 DNN12:DNO12 DXJ12:DXK12 EHF12:EHG12 ERB12:ERC12 FAX12:FAY12 FKT12:FKU12 FUP12:FUQ12 GEL12:GEM12 GOH12:GOI12 GYD12:GYE12 HHZ12:HIA12 HRV12:HRW12 IBR12:IBS12 ILN12:ILO12 IVJ12:IVK12 JFF12:JFG12 JPB12:JPC12 JYX12:JYY12 KIT12:KIU12 KSP12:KSQ12 LCL12:LCM12 LMH12:LMI12 LWD12:LWE12 MFZ12:MGA12 MPV12:MPW12 MZR12:MZS12 NJN12:NJO12 NTJ12:NTK12 ODF12:ODG12 ONB12:ONC12 OWX12:OWY12 PGT12:PGU12 PQP12:PQQ12 QAL12:QAM12 QKH12:QKI12 QUD12:QUE12 RDZ12:REA12 RNV12:RNW12 RXR12:RXS12 SHN12:SHO12 SRJ12:SRK12 TBF12:TBG12 TLB12:TLC12 TUX12:TUY12 UET12:UEU12 UOP12:UOQ12 UYL12:UYM12 VIH12:VII12 VSD12:VSE12 WBZ12:WCA12 WLV12:WLW12 WVR12:WVS12 J65554:K65554 JF65554:JG65554 TB65554:TC65554 ACX65554:ACY65554 AMT65554:AMU65554 AWP65554:AWQ65554 BGL65554:BGM65554 BQH65554:BQI65554 CAD65554:CAE65554 CJZ65554:CKA65554 CTV65554:CTW65554 DDR65554:DDS65554 DNN65554:DNO65554 DXJ65554:DXK65554 EHF65554:EHG65554 ERB65554:ERC65554 FAX65554:FAY65554 FKT65554:FKU65554 FUP65554:FUQ65554 GEL65554:GEM65554 GOH65554:GOI65554 GYD65554:GYE65554 HHZ65554:HIA65554 HRV65554:HRW65554 IBR65554:IBS65554 ILN65554:ILO65554 IVJ65554:IVK65554 JFF65554:JFG65554 JPB65554:JPC65554 JYX65554:JYY65554 KIT65554:KIU65554 KSP65554:KSQ65554 LCL65554:LCM65554 LMH65554:LMI65554 LWD65554:LWE65554 MFZ65554:MGA65554 MPV65554:MPW65554 MZR65554:MZS65554 NJN65554:NJO65554 NTJ65554:NTK65554 ODF65554:ODG65554 ONB65554:ONC65554 OWX65554:OWY65554 PGT65554:PGU65554 PQP65554:PQQ65554 QAL65554:QAM65554 QKH65554:QKI65554 QUD65554:QUE65554 RDZ65554:REA65554 RNV65554:RNW65554 RXR65554:RXS65554 SHN65554:SHO65554 SRJ65554:SRK65554 TBF65554:TBG65554 TLB65554:TLC65554 TUX65554:TUY65554 UET65554:UEU65554 UOP65554:UOQ65554 UYL65554:UYM65554 VIH65554:VII65554 VSD65554:VSE65554 WBZ65554:WCA65554 WLV65554:WLW65554 WVR65554:WVS65554 J131090:K131090 JF131090:JG131090 TB131090:TC131090 ACX131090:ACY131090 AMT131090:AMU131090 AWP131090:AWQ131090 BGL131090:BGM131090 BQH131090:BQI131090 CAD131090:CAE131090 CJZ131090:CKA131090 CTV131090:CTW131090 DDR131090:DDS131090 DNN131090:DNO131090 DXJ131090:DXK131090 EHF131090:EHG131090 ERB131090:ERC131090 FAX131090:FAY131090 FKT131090:FKU131090 FUP131090:FUQ131090 GEL131090:GEM131090 GOH131090:GOI131090 GYD131090:GYE131090 HHZ131090:HIA131090 HRV131090:HRW131090 IBR131090:IBS131090 ILN131090:ILO131090 IVJ131090:IVK131090 JFF131090:JFG131090 JPB131090:JPC131090 JYX131090:JYY131090 KIT131090:KIU131090 KSP131090:KSQ131090 LCL131090:LCM131090 LMH131090:LMI131090 LWD131090:LWE131090 MFZ131090:MGA131090 MPV131090:MPW131090 MZR131090:MZS131090 NJN131090:NJO131090 NTJ131090:NTK131090 ODF131090:ODG131090 ONB131090:ONC131090 OWX131090:OWY131090 PGT131090:PGU131090 PQP131090:PQQ131090 QAL131090:QAM131090 QKH131090:QKI131090 QUD131090:QUE131090 RDZ131090:REA131090 RNV131090:RNW131090 RXR131090:RXS131090 SHN131090:SHO131090 SRJ131090:SRK131090 TBF131090:TBG131090 TLB131090:TLC131090 TUX131090:TUY131090 UET131090:UEU131090 UOP131090:UOQ131090 UYL131090:UYM131090 VIH131090:VII131090 VSD131090:VSE131090 WBZ131090:WCA131090 WLV131090:WLW131090 WVR131090:WVS131090 J196626:K196626 JF196626:JG196626 TB196626:TC196626 ACX196626:ACY196626 AMT196626:AMU196626 AWP196626:AWQ196626 BGL196626:BGM196626 BQH196626:BQI196626 CAD196626:CAE196626 CJZ196626:CKA196626 CTV196626:CTW196626 DDR196626:DDS196626 DNN196626:DNO196626 DXJ196626:DXK196626 EHF196626:EHG196626 ERB196626:ERC196626 FAX196626:FAY196626 FKT196626:FKU196626 FUP196626:FUQ196626 GEL196626:GEM196626 GOH196626:GOI196626 GYD196626:GYE196626 HHZ196626:HIA196626 HRV196626:HRW196626 IBR196626:IBS196626 ILN196626:ILO196626 IVJ196626:IVK196626 JFF196626:JFG196626 JPB196626:JPC196626 JYX196626:JYY196626 KIT196626:KIU196626 KSP196626:KSQ196626 LCL196626:LCM196626 LMH196626:LMI196626 LWD196626:LWE196626 MFZ196626:MGA196626 MPV196626:MPW196626 MZR196626:MZS196626 NJN196626:NJO196626 NTJ196626:NTK196626 ODF196626:ODG196626 ONB196626:ONC196626 OWX196626:OWY196626 PGT196626:PGU196626 PQP196626:PQQ196626 QAL196626:QAM196626 QKH196626:QKI196626 QUD196626:QUE196626 RDZ196626:REA196626 RNV196626:RNW196626 RXR196626:RXS196626 SHN196626:SHO196626 SRJ196626:SRK196626 TBF196626:TBG196626 TLB196626:TLC196626 TUX196626:TUY196626 UET196626:UEU196626 UOP196626:UOQ196626 UYL196626:UYM196626 VIH196626:VII196626 VSD196626:VSE196626 WBZ196626:WCA196626 WLV196626:WLW196626 WVR196626:WVS196626 J262162:K262162 JF262162:JG262162 TB262162:TC262162 ACX262162:ACY262162 AMT262162:AMU262162 AWP262162:AWQ262162 BGL262162:BGM262162 BQH262162:BQI262162 CAD262162:CAE262162 CJZ262162:CKA262162 CTV262162:CTW262162 DDR262162:DDS262162 DNN262162:DNO262162 DXJ262162:DXK262162 EHF262162:EHG262162 ERB262162:ERC262162 FAX262162:FAY262162 FKT262162:FKU262162 FUP262162:FUQ262162 GEL262162:GEM262162 GOH262162:GOI262162 GYD262162:GYE262162 HHZ262162:HIA262162 HRV262162:HRW262162 IBR262162:IBS262162 ILN262162:ILO262162 IVJ262162:IVK262162 JFF262162:JFG262162 JPB262162:JPC262162 JYX262162:JYY262162 KIT262162:KIU262162 KSP262162:KSQ262162 LCL262162:LCM262162 LMH262162:LMI262162 LWD262162:LWE262162 MFZ262162:MGA262162 MPV262162:MPW262162 MZR262162:MZS262162 NJN262162:NJO262162 NTJ262162:NTK262162 ODF262162:ODG262162 ONB262162:ONC262162 OWX262162:OWY262162 PGT262162:PGU262162 PQP262162:PQQ262162 QAL262162:QAM262162 QKH262162:QKI262162 QUD262162:QUE262162 RDZ262162:REA262162 RNV262162:RNW262162 RXR262162:RXS262162 SHN262162:SHO262162 SRJ262162:SRK262162 TBF262162:TBG262162 TLB262162:TLC262162 TUX262162:TUY262162 UET262162:UEU262162 UOP262162:UOQ262162 UYL262162:UYM262162 VIH262162:VII262162 VSD262162:VSE262162 WBZ262162:WCA262162 WLV262162:WLW262162 WVR262162:WVS262162 J327698:K327698 JF327698:JG327698 TB327698:TC327698 ACX327698:ACY327698 AMT327698:AMU327698 AWP327698:AWQ327698 BGL327698:BGM327698 BQH327698:BQI327698 CAD327698:CAE327698 CJZ327698:CKA327698 CTV327698:CTW327698 DDR327698:DDS327698 DNN327698:DNO327698 DXJ327698:DXK327698 EHF327698:EHG327698 ERB327698:ERC327698 FAX327698:FAY327698 FKT327698:FKU327698 FUP327698:FUQ327698 GEL327698:GEM327698 GOH327698:GOI327698 GYD327698:GYE327698 HHZ327698:HIA327698 HRV327698:HRW327698 IBR327698:IBS327698 ILN327698:ILO327698 IVJ327698:IVK327698 JFF327698:JFG327698 JPB327698:JPC327698 JYX327698:JYY327698 KIT327698:KIU327698 KSP327698:KSQ327698 LCL327698:LCM327698 LMH327698:LMI327698 LWD327698:LWE327698 MFZ327698:MGA327698 MPV327698:MPW327698 MZR327698:MZS327698 NJN327698:NJO327698 NTJ327698:NTK327698 ODF327698:ODG327698 ONB327698:ONC327698 OWX327698:OWY327698 PGT327698:PGU327698 PQP327698:PQQ327698 QAL327698:QAM327698 QKH327698:QKI327698 QUD327698:QUE327698 RDZ327698:REA327698 RNV327698:RNW327698 RXR327698:RXS327698 SHN327698:SHO327698 SRJ327698:SRK327698 TBF327698:TBG327698 TLB327698:TLC327698 TUX327698:TUY327698 UET327698:UEU327698 UOP327698:UOQ327698 UYL327698:UYM327698 VIH327698:VII327698 VSD327698:VSE327698 WBZ327698:WCA327698 WLV327698:WLW327698 WVR327698:WVS327698 J393234:K393234 JF393234:JG393234 TB393234:TC393234 ACX393234:ACY393234 AMT393234:AMU393234 AWP393234:AWQ393234 BGL393234:BGM393234 BQH393234:BQI393234 CAD393234:CAE393234 CJZ393234:CKA393234 CTV393234:CTW393234 DDR393234:DDS393234 DNN393234:DNO393234 DXJ393234:DXK393234 EHF393234:EHG393234 ERB393234:ERC393234 FAX393234:FAY393234 FKT393234:FKU393234 FUP393234:FUQ393234 GEL393234:GEM393234 GOH393234:GOI393234 GYD393234:GYE393234 HHZ393234:HIA393234 HRV393234:HRW393234 IBR393234:IBS393234 ILN393234:ILO393234 IVJ393234:IVK393234 JFF393234:JFG393234 JPB393234:JPC393234 JYX393234:JYY393234 KIT393234:KIU393234 KSP393234:KSQ393234 LCL393234:LCM393234 LMH393234:LMI393234 LWD393234:LWE393234 MFZ393234:MGA393234 MPV393234:MPW393234 MZR393234:MZS393234 NJN393234:NJO393234 NTJ393234:NTK393234 ODF393234:ODG393234 ONB393234:ONC393234 OWX393234:OWY393234 PGT393234:PGU393234 PQP393234:PQQ393234 QAL393234:QAM393234 QKH393234:QKI393234 QUD393234:QUE393234 RDZ393234:REA393234 RNV393234:RNW393234 RXR393234:RXS393234 SHN393234:SHO393234 SRJ393234:SRK393234 TBF393234:TBG393234 TLB393234:TLC393234 TUX393234:TUY393234 UET393234:UEU393234 UOP393234:UOQ393234 UYL393234:UYM393234 VIH393234:VII393234 VSD393234:VSE393234 WBZ393234:WCA393234 WLV393234:WLW393234 WVR393234:WVS393234 J458770:K458770 JF458770:JG458770 TB458770:TC458770 ACX458770:ACY458770 AMT458770:AMU458770 AWP458770:AWQ458770 BGL458770:BGM458770 BQH458770:BQI458770 CAD458770:CAE458770 CJZ458770:CKA458770 CTV458770:CTW458770 DDR458770:DDS458770 DNN458770:DNO458770 DXJ458770:DXK458770 EHF458770:EHG458770 ERB458770:ERC458770 FAX458770:FAY458770 FKT458770:FKU458770 FUP458770:FUQ458770 GEL458770:GEM458770 GOH458770:GOI458770 GYD458770:GYE458770 HHZ458770:HIA458770 HRV458770:HRW458770 IBR458770:IBS458770 ILN458770:ILO458770 IVJ458770:IVK458770 JFF458770:JFG458770 JPB458770:JPC458770 JYX458770:JYY458770 KIT458770:KIU458770 KSP458770:KSQ458770 LCL458770:LCM458770 LMH458770:LMI458770 LWD458770:LWE458770 MFZ458770:MGA458770 MPV458770:MPW458770 MZR458770:MZS458770 NJN458770:NJO458770 NTJ458770:NTK458770 ODF458770:ODG458770 ONB458770:ONC458770 OWX458770:OWY458770 PGT458770:PGU458770 PQP458770:PQQ458770 QAL458770:QAM458770 QKH458770:QKI458770 QUD458770:QUE458770 RDZ458770:REA458770 RNV458770:RNW458770 RXR458770:RXS458770 SHN458770:SHO458770 SRJ458770:SRK458770 TBF458770:TBG458770 TLB458770:TLC458770 TUX458770:TUY458770 UET458770:UEU458770 UOP458770:UOQ458770 UYL458770:UYM458770 VIH458770:VII458770 VSD458770:VSE458770 WBZ458770:WCA458770 WLV458770:WLW458770 WVR458770:WVS458770 J524306:K524306 JF524306:JG524306 TB524306:TC524306 ACX524306:ACY524306 AMT524306:AMU524306 AWP524306:AWQ524306 BGL524306:BGM524306 BQH524306:BQI524306 CAD524306:CAE524306 CJZ524306:CKA524306 CTV524306:CTW524306 DDR524306:DDS524306 DNN524306:DNO524306 DXJ524306:DXK524306 EHF524306:EHG524306 ERB524306:ERC524306 FAX524306:FAY524306 FKT524306:FKU524306 FUP524306:FUQ524306 GEL524306:GEM524306 GOH524306:GOI524306 GYD524306:GYE524306 HHZ524306:HIA524306 HRV524306:HRW524306 IBR524306:IBS524306 ILN524306:ILO524306 IVJ524306:IVK524306 JFF524306:JFG524306 JPB524306:JPC524306 JYX524306:JYY524306 KIT524306:KIU524306 KSP524306:KSQ524306 LCL524306:LCM524306 LMH524306:LMI524306 LWD524306:LWE524306 MFZ524306:MGA524306 MPV524306:MPW524306 MZR524306:MZS524306 NJN524306:NJO524306 NTJ524306:NTK524306 ODF524306:ODG524306 ONB524306:ONC524306 OWX524306:OWY524306 PGT524306:PGU524306 PQP524306:PQQ524306 QAL524306:QAM524306 QKH524306:QKI524306 QUD524306:QUE524306 RDZ524306:REA524306 RNV524306:RNW524306 RXR524306:RXS524306 SHN524306:SHO524306 SRJ524306:SRK524306 TBF524306:TBG524306 TLB524306:TLC524306 TUX524306:TUY524306 UET524306:UEU524306 UOP524306:UOQ524306 UYL524306:UYM524306 VIH524306:VII524306 VSD524306:VSE524306 WBZ524306:WCA524306 WLV524306:WLW524306 WVR524306:WVS524306 J589842:K589842 JF589842:JG589842 TB589842:TC589842 ACX589842:ACY589842 AMT589842:AMU589842 AWP589842:AWQ589842 BGL589842:BGM589842 BQH589842:BQI589842 CAD589842:CAE589842 CJZ589842:CKA589842 CTV589842:CTW589842 DDR589842:DDS589842 DNN589842:DNO589842 DXJ589842:DXK589842 EHF589842:EHG589842 ERB589842:ERC589842 FAX589842:FAY589842 FKT589842:FKU589842 FUP589842:FUQ589842 GEL589842:GEM589842 GOH589842:GOI589842 GYD589842:GYE589842 HHZ589842:HIA589842 HRV589842:HRW589842 IBR589842:IBS589842 ILN589842:ILO589842 IVJ589842:IVK589842 JFF589842:JFG589842 JPB589842:JPC589842 JYX589842:JYY589842 KIT589842:KIU589842 KSP589842:KSQ589842 LCL589842:LCM589842 LMH589842:LMI589842 LWD589842:LWE589842 MFZ589842:MGA589842 MPV589842:MPW589842 MZR589842:MZS589842 NJN589842:NJO589842 NTJ589842:NTK589842 ODF589842:ODG589842 ONB589842:ONC589842 OWX589842:OWY589842 PGT589842:PGU589842 PQP589842:PQQ589842 QAL589842:QAM589842 QKH589842:QKI589842 QUD589842:QUE589842 RDZ589842:REA589842 RNV589842:RNW589842 RXR589842:RXS589842 SHN589842:SHO589842 SRJ589842:SRK589842 TBF589842:TBG589842 TLB589842:TLC589842 TUX589842:TUY589842 UET589842:UEU589842 UOP589842:UOQ589842 UYL589842:UYM589842 VIH589842:VII589842 VSD589842:VSE589842 WBZ589842:WCA589842 WLV589842:WLW589842 WVR589842:WVS589842 J655378:K655378 JF655378:JG655378 TB655378:TC655378 ACX655378:ACY655378 AMT655378:AMU655378 AWP655378:AWQ655378 BGL655378:BGM655378 BQH655378:BQI655378 CAD655378:CAE655378 CJZ655378:CKA655378 CTV655378:CTW655378 DDR655378:DDS655378 DNN655378:DNO655378 DXJ655378:DXK655378 EHF655378:EHG655378 ERB655378:ERC655378 FAX655378:FAY655378 FKT655378:FKU655378 FUP655378:FUQ655378 GEL655378:GEM655378 GOH655378:GOI655378 GYD655378:GYE655378 HHZ655378:HIA655378 HRV655378:HRW655378 IBR655378:IBS655378 ILN655378:ILO655378 IVJ655378:IVK655378 JFF655378:JFG655378 JPB655378:JPC655378 JYX655378:JYY655378 KIT655378:KIU655378 KSP655378:KSQ655378 LCL655378:LCM655378 LMH655378:LMI655378 LWD655378:LWE655378 MFZ655378:MGA655378 MPV655378:MPW655378 MZR655378:MZS655378 NJN655378:NJO655378 NTJ655378:NTK655378 ODF655378:ODG655378 ONB655378:ONC655378 OWX655378:OWY655378 PGT655378:PGU655378 PQP655378:PQQ655378 QAL655378:QAM655378 QKH655378:QKI655378 QUD655378:QUE655378 RDZ655378:REA655378 RNV655378:RNW655378 RXR655378:RXS655378 SHN655378:SHO655378 SRJ655378:SRK655378 TBF655378:TBG655378 TLB655378:TLC655378 TUX655378:TUY655378 UET655378:UEU655378 UOP655378:UOQ655378 UYL655378:UYM655378 VIH655378:VII655378 VSD655378:VSE655378 WBZ655378:WCA655378 WLV655378:WLW655378 WVR655378:WVS655378 J720914:K720914 JF720914:JG720914 TB720914:TC720914 ACX720914:ACY720914 AMT720914:AMU720914 AWP720914:AWQ720914 BGL720914:BGM720914 BQH720914:BQI720914 CAD720914:CAE720914 CJZ720914:CKA720914 CTV720914:CTW720914 DDR720914:DDS720914 DNN720914:DNO720914 DXJ720914:DXK720914 EHF720914:EHG720914 ERB720914:ERC720914 FAX720914:FAY720914 FKT720914:FKU720914 FUP720914:FUQ720914 GEL720914:GEM720914 GOH720914:GOI720914 GYD720914:GYE720914 HHZ720914:HIA720914 HRV720914:HRW720914 IBR720914:IBS720914 ILN720914:ILO720914 IVJ720914:IVK720914 JFF720914:JFG720914 JPB720914:JPC720914 JYX720914:JYY720914 KIT720914:KIU720914 KSP720914:KSQ720914 LCL720914:LCM720914 LMH720914:LMI720914 LWD720914:LWE720914 MFZ720914:MGA720914 MPV720914:MPW720914 MZR720914:MZS720914 NJN720914:NJO720914 NTJ720914:NTK720914 ODF720914:ODG720914 ONB720914:ONC720914 OWX720914:OWY720914 PGT720914:PGU720914 PQP720914:PQQ720914 QAL720914:QAM720914 QKH720914:QKI720914 QUD720914:QUE720914 RDZ720914:REA720914 RNV720914:RNW720914 RXR720914:RXS720914 SHN720914:SHO720914 SRJ720914:SRK720914 TBF720914:TBG720914 TLB720914:TLC720914 TUX720914:TUY720914 UET720914:UEU720914 UOP720914:UOQ720914 UYL720914:UYM720914 VIH720914:VII720914 VSD720914:VSE720914 WBZ720914:WCA720914 WLV720914:WLW720914 WVR720914:WVS720914 J786450:K786450 JF786450:JG786450 TB786450:TC786450 ACX786450:ACY786450 AMT786450:AMU786450 AWP786450:AWQ786450 BGL786450:BGM786450 BQH786450:BQI786450 CAD786450:CAE786450 CJZ786450:CKA786450 CTV786450:CTW786450 DDR786450:DDS786450 DNN786450:DNO786450 DXJ786450:DXK786450 EHF786450:EHG786450 ERB786450:ERC786450 FAX786450:FAY786450 FKT786450:FKU786450 FUP786450:FUQ786450 GEL786450:GEM786450 GOH786450:GOI786450 GYD786450:GYE786450 HHZ786450:HIA786450 HRV786450:HRW786450 IBR786450:IBS786450 ILN786450:ILO786450 IVJ786450:IVK786450 JFF786450:JFG786450 JPB786450:JPC786450 JYX786450:JYY786450 KIT786450:KIU786450 KSP786450:KSQ786450 LCL786450:LCM786450 LMH786450:LMI786450 LWD786450:LWE786450 MFZ786450:MGA786450 MPV786450:MPW786450 MZR786450:MZS786450 NJN786450:NJO786450 NTJ786450:NTK786450 ODF786450:ODG786450 ONB786450:ONC786450 OWX786450:OWY786450 PGT786450:PGU786450 PQP786450:PQQ786450 QAL786450:QAM786450 QKH786450:QKI786450 QUD786450:QUE786450 RDZ786450:REA786450 RNV786450:RNW786450 RXR786450:RXS786450 SHN786450:SHO786450 SRJ786450:SRK786450 TBF786450:TBG786450 TLB786450:TLC786450 TUX786450:TUY786450 UET786450:UEU786450 UOP786450:UOQ786450 UYL786450:UYM786450 VIH786450:VII786450 VSD786450:VSE786450 WBZ786450:WCA786450 WLV786450:WLW786450 WVR786450:WVS786450 J851986:K851986 JF851986:JG851986 TB851986:TC851986 ACX851986:ACY851986 AMT851986:AMU851986 AWP851986:AWQ851986 BGL851986:BGM851986 BQH851986:BQI851986 CAD851986:CAE851986 CJZ851986:CKA851986 CTV851986:CTW851986 DDR851986:DDS851986 DNN851986:DNO851986 DXJ851986:DXK851986 EHF851986:EHG851986 ERB851986:ERC851986 FAX851986:FAY851986 FKT851986:FKU851986 FUP851986:FUQ851986 GEL851986:GEM851986 GOH851986:GOI851986 GYD851986:GYE851986 HHZ851986:HIA851986 HRV851986:HRW851986 IBR851986:IBS851986 ILN851986:ILO851986 IVJ851986:IVK851986 JFF851986:JFG851986 JPB851986:JPC851986 JYX851986:JYY851986 KIT851986:KIU851986 KSP851986:KSQ851986 LCL851986:LCM851986 LMH851986:LMI851986 LWD851986:LWE851986 MFZ851986:MGA851986 MPV851986:MPW851986 MZR851986:MZS851986 NJN851986:NJO851986 NTJ851986:NTK851986 ODF851986:ODG851986 ONB851986:ONC851986 OWX851986:OWY851986 PGT851986:PGU851986 PQP851986:PQQ851986 QAL851986:QAM851986 QKH851986:QKI851986 QUD851986:QUE851986 RDZ851986:REA851986 RNV851986:RNW851986 RXR851986:RXS851986 SHN851986:SHO851986 SRJ851986:SRK851986 TBF851986:TBG851986 TLB851986:TLC851986 TUX851986:TUY851986 UET851986:UEU851986 UOP851986:UOQ851986 UYL851986:UYM851986 VIH851986:VII851986 VSD851986:VSE851986 WBZ851986:WCA851986 WLV851986:WLW851986 WVR851986:WVS851986 J917522:K917522 JF917522:JG917522 TB917522:TC917522 ACX917522:ACY917522 AMT917522:AMU917522 AWP917522:AWQ917522 BGL917522:BGM917522 BQH917522:BQI917522 CAD917522:CAE917522 CJZ917522:CKA917522 CTV917522:CTW917522 DDR917522:DDS917522 DNN917522:DNO917522 DXJ917522:DXK917522 EHF917522:EHG917522 ERB917522:ERC917522 FAX917522:FAY917522 FKT917522:FKU917522 FUP917522:FUQ917522 GEL917522:GEM917522 GOH917522:GOI917522 GYD917522:GYE917522 HHZ917522:HIA917522 HRV917522:HRW917522 IBR917522:IBS917522 ILN917522:ILO917522 IVJ917522:IVK917522 JFF917522:JFG917522 JPB917522:JPC917522 JYX917522:JYY917522 KIT917522:KIU917522 KSP917522:KSQ917522 LCL917522:LCM917522 LMH917522:LMI917522 LWD917522:LWE917522 MFZ917522:MGA917522 MPV917522:MPW917522 MZR917522:MZS917522 NJN917522:NJO917522 NTJ917522:NTK917522 ODF917522:ODG917522 ONB917522:ONC917522 OWX917522:OWY917522 PGT917522:PGU917522 PQP917522:PQQ917522 QAL917522:QAM917522 QKH917522:QKI917522 QUD917522:QUE917522 RDZ917522:REA917522 RNV917522:RNW917522 RXR917522:RXS917522 SHN917522:SHO917522 SRJ917522:SRK917522 TBF917522:TBG917522 TLB917522:TLC917522 TUX917522:TUY917522 UET917522:UEU917522 UOP917522:UOQ917522 UYL917522:UYM917522 VIH917522:VII917522 VSD917522:VSE917522 WBZ917522:WCA917522 WLV917522:WLW917522 WVR917522:WVS917522 J983058:K983058 JF983058:JG983058 TB983058:TC983058 ACX983058:ACY983058 AMT983058:AMU983058 AWP983058:AWQ983058 BGL983058:BGM983058 BQH983058:BQI983058 CAD983058:CAE983058 CJZ983058:CKA983058 CTV983058:CTW983058 DDR983058:DDS983058 DNN983058:DNO983058 DXJ983058:DXK983058 EHF983058:EHG983058 ERB983058:ERC983058 FAX983058:FAY983058 FKT983058:FKU983058 FUP983058:FUQ983058 GEL983058:GEM983058 GOH983058:GOI983058 GYD983058:GYE983058 HHZ983058:HIA983058 HRV983058:HRW983058 IBR983058:IBS983058 ILN983058:ILO983058 IVJ983058:IVK983058 JFF983058:JFG983058 JPB983058:JPC983058 JYX983058:JYY983058 KIT983058:KIU983058 KSP983058:KSQ983058 LCL983058:LCM983058 LMH983058:LMI983058 LWD983058:LWE983058 MFZ983058:MGA983058 MPV983058:MPW983058 MZR983058:MZS983058 NJN983058:NJO983058 NTJ983058:NTK983058 ODF983058:ODG983058 ONB983058:ONC983058 OWX983058:OWY983058 PGT983058:PGU983058 PQP983058:PQQ983058 QAL983058:QAM983058 QKH983058:QKI983058 QUD983058:QUE983058 RDZ983058:REA983058 RNV983058:RNW983058 RXR983058:RXS983058 SHN983058:SHO983058 SRJ983058:SRK983058 TBF983058:TBG983058 TLB983058:TLC983058 TUX983058:TUY983058 UET983058:UEU983058 UOP983058:UOQ983058 UYL983058:UYM983058 VIH983058:VII983058 VSD983058:VSE983058 WBZ983058:WCA983058 WLV983058:WLW983058 WVR983058:WVS983058" xr:uid="{79AE67BA-7D23-47CC-8C0B-9B57331BA585}">
      <formula1>0</formula1>
    </dataValidation>
    <dataValidation type="decimal" allowBlank="1" showInputMessage="1" showErrorMessage="1" errorTitle="Valor não permitido" error="Digite um percentual entre 0% e 100%." promptTitle="Valores admissíveis:" prompt="Insira valores entre 0 e 100%." sqref="J11:K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xr:uid="{77B3723C-7614-4467-A467-012499F93203}">
      <formula1>0</formula1>
      <formula2>1</formula2>
    </dataValidation>
    <dataValidation type="decimal" allowBlank="1" showInputMessage="1" showErrorMessage="1" errorTitle="Erro de valores" error="Digite um valor maior do que 0."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xr:uid="{D3591C87-D8E6-470B-804B-C40234B6F936}">
      <formula1>0</formula1>
      <formula2>1</formula2>
    </dataValidation>
    <dataValidation operator="greaterThanOrEqual" allowBlank="1" showInputMessage="1" showErrorMessage="1" errorTitle="Erro de valores" error="Digite um valor igual a 0% ou 2%." sqref="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xr:uid="{C76FFF56-BC8A-4355-93B1-E392359B211F}"/>
  </dataValidations>
  <pageMargins left="0.511811024" right="0.511811024" top="0.78740157499999996" bottom="0.78740157499999996" header="0.31496062000000002" footer="0.31496062000000002"/>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Template/>
  <TotalTime>1268</TotalTime>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PLANILHA ORÇAMENTÁRIA MADEIRA</vt:lpstr>
      <vt:lpstr>CRONOGRAMA</vt:lpstr>
      <vt:lpstr>COMPOSIÇÃO DE BDI</vt:lpstr>
      <vt:lpstr>CRONOGRAMA!Area_de_impressao</vt:lpstr>
      <vt:lpstr>'PLANILHA ORÇAMENTÁRIA MADEIRA'!Area_de_impressao</vt:lpstr>
      <vt:lpstr>'PLANILHA ORÇAMENTÁRIA MADEIRA'!Titulos_de_impressao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dc:description/>
  <cp:lastModifiedBy>User</cp:lastModifiedBy>
  <cp:revision>210</cp:revision>
  <cp:lastPrinted>2026-05-11T13:01:15Z</cp:lastPrinted>
  <dcterms:created xsi:type="dcterms:W3CDTF">2021-03-29T12:10:12Z</dcterms:created>
  <dcterms:modified xsi:type="dcterms:W3CDTF">2026-05-11T13:01:26Z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