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8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CPUs" sheetId="2" state="visible" r:id="rId3"/>
  </sheets>
  <definedNames>
    <definedName function="false" hidden="false" localSheetId="1" name="_xlnm.Print_Area" vbProcedure="false">CPUs!$A$1:$J$20</definedName>
    <definedName function="false" hidden="false" localSheetId="0" name="_xlnm.Print_Area" vbProcedure="false">Orçamento!$A$1:$J$28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<sst xmlns="http://schemas.openxmlformats.org/spreadsheetml/2006/main" count="203" uniqueCount="108">
  <si>
    <t xml:space="preserve">Obra</t>
  </si>
  <si>
    <t xml:space="preserve">Bancos</t>
  </si>
  <si>
    <t xml:space="preserve">B.D.I.</t>
  </si>
  <si>
    <t xml:space="preserve">Encargos Sociais</t>
  </si>
  <si>
    <t xml:space="preserve">MANUTENÇÕES A SEC DE ESPORTE  AOS LOCAIS: GAMITÃO; HALF; NUTI; ACADEMIA PQ ECOLÓGICO; ENEY e ACADEMIA DA PRAÇA MORADA DOS YPES - R00</t>
  </si>
  <si>
    <t xml:space="preserve">SINAPI - 08/2021 - São Paulo
CDHU - 08/2021 - São Paulo
FDE - 07/2021 - São Paulo
</t>
  </si>
  <si>
    <t xml:space="preserve"> 23,0%</t>
  </si>
  <si>
    <t xml:space="preserve">Desonerado:  0,00%</t>
  </si>
  <si>
    <t xml:space="preserve">Orçamento Sintético</t>
  </si>
  <si>
    <t xml:space="preserve">Item</t>
  </si>
  <si>
    <t xml:space="preserve">Código</t>
  </si>
  <si>
    <t xml:space="preserve">Banco</t>
  </si>
  <si>
    <t xml:space="preserve">Descrição</t>
  </si>
  <si>
    <t xml:space="preserve">Und</t>
  </si>
  <si>
    <t xml:space="preserve">Quant.</t>
  </si>
  <si>
    <t xml:space="preserve">Valor Unit</t>
  </si>
  <si>
    <t xml:space="preserve">Valor Unit com BDI</t>
  </si>
  <si>
    <t xml:space="preserve">Total</t>
  </si>
  <si>
    <t xml:space="preserve">Peso (%)</t>
  </si>
  <si>
    <t xml:space="preserve"> 1 </t>
  </si>
  <si>
    <t xml:space="preserve">MATERIAL ELÉTRICO</t>
  </si>
  <si>
    <t xml:space="preserve"> 1.1 </t>
  </si>
  <si>
    <t xml:space="preserve"> 09.09.025 </t>
  </si>
  <si>
    <t xml:space="preserve">FDE</t>
  </si>
  <si>
    <t xml:space="preserve">IL-13 REFLETOR PARA LAMPADA DE VAPOR METÁLICO 70W</t>
  </si>
  <si>
    <t xml:space="preserve">UN</t>
  </si>
  <si>
    <t xml:space="preserve"> 1.2 </t>
  </si>
  <si>
    <t xml:space="preserve"> 4.17.41 </t>
  </si>
  <si>
    <t xml:space="preserve">IL-06 RELE FOTOELETRICO</t>
  </si>
  <si>
    <t xml:space="preserve"> 1.3 </t>
  </si>
  <si>
    <t xml:space="preserve"> 09.84.052 </t>
  </si>
  <si>
    <t xml:space="preserve">SOQUETE P/LAMPADA FLUORESCENTE TIPO ANTI-VIBR. S/PORTA-STAR</t>
  </si>
  <si>
    <t xml:space="preserve"> 1.4 </t>
  </si>
  <si>
    <t xml:space="preserve"> 09.85.005 </t>
  </si>
  <si>
    <t xml:space="preserve">LAMPADA FLUORESCENTE DE 32W</t>
  </si>
  <si>
    <t xml:space="preserve"> 1.5 </t>
  </si>
  <si>
    <t xml:space="preserve"> 09.07.023 </t>
  </si>
  <si>
    <t xml:space="preserve">CABO DE 1,5MM2 - 750V DE ISOLAÇÃO</t>
  </si>
  <si>
    <t xml:space="preserve">M</t>
  </si>
  <si>
    <t xml:space="preserve"> 1.6 </t>
  </si>
  <si>
    <t xml:space="preserve"> 09.83.078 </t>
  </si>
  <si>
    <t xml:space="preserve">CONTACTOR TRIPOLAR ATE 12A PARA QD.COMANDO BOMBA RECALQUE</t>
  </si>
  <si>
    <t xml:space="preserve"> 1.7 </t>
  </si>
  <si>
    <t xml:space="preserve"> 09.02.086 </t>
  </si>
  <si>
    <t xml:space="preserve">DISJUNTOR BIPOLAR TERMOMAGNETICO 2X10A A 2X50A</t>
  </si>
  <si>
    <t xml:space="preserve"> 1.8 </t>
  </si>
  <si>
    <t xml:space="preserve"> 09.85.011 </t>
  </si>
  <si>
    <t xml:space="preserve">LAMPADA VAPOR DE SODIO 150W</t>
  </si>
  <si>
    <t xml:space="preserve"> 1.9 </t>
  </si>
  <si>
    <t xml:space="preserve"> 09.03.018 </t>
  </si>
  <si>
    <t xml:space="preserve">CABO DE 6 MM2 - 1000V DE ISOLAÇÃO</t>
  </si>
  <si>
    <t xml:space="preserve"> 1.10 </t>
  </si>
  <si>
    <t xml:space="preserve"> 09.03.017 </t>
  </si>
  <si>
    <t xml:space="preserve">CABO DE 4 MM2 - 1000V DE ISOLAÇÃO</t>
  </si>
  <si>
    <t xml:space="preserve"> 1.11 </t>
  </si>
  <si>
    <t xml:space="preserve"> 09.09.036 </t>
  </si>
  <si>
    <t xml:space="preserve">IL-57 REFLETOR C/ GRADE P/ VAPOR MET 150W</t>
  </si>
  <si>
    <t xml:space="preserve"> 1.12 </t>
  </si>
  <si>
    <t xml:space="preserve"> 00020111 </t>
  </si>
  <si>
    <t xml:space="preserve">SINAPI</t>
  </si>
  <si>
    <t xml:space="preserve">FITA ISOLANTE ADESIVA ANTICHAMA, USO ATE 750 V, EM ROLO DE 19 MM X 20 M</t>
  </si>
  <si>
    <t xml:space="preserve"> 1.13 </t>
  </si>
  <si>
    <t xml:space="preserve"> CPU-01 </t>
  </si>
  <si>
    <t xml:space="preserve">Compisção</t>
  </si>
  <si>
    <t xml:space="preserve">CABO TRIPLEX  ALUMÍNIO 16MM</t>
  </si>
  <si>
    <t xml:space="preserve"> 1.14 </t>
  </si>
  <si>
    <t xml:space="preserve"> CPU-02 </t>
  </si>
  <si>
    <t xml:space="preserve">CABO TRIPLEX  ALUMÍNIO 10MM</t>
  </si>
  <si>
    <t xml:space="preserve"> 2 </t>
  </si>
  <si>
    <t xml:space="preserve">MATERIAL DE INFRAESTRUTURA</t>
  </si>
  <si>
    <t xml:space="preserve"> 2.1 </t>
  </si>
  <si>
    <t xml:space="preserve"> 38.13.010 </t>
  </si>
  <si>
    <t xml:space="preserve">CDHU</t>
  </si>
  <si>
    <t xml:space="preserve">Eletroduto corrugado em polietileno de alta densidade, DN= 30 mm, com acessórios</t>
  </si>
  <si>
    <t xml:space="preserve"> 2.2 </t>
  </si>
  <si>
    <t xml:space="preserve"> 40.02.060 </t>
  </si>
  <si>
    <t xml:space="preserve">Caixa de passagem em chapa, com tampa parafusada, 200 x 200 x 100 mm</t>
  </si>
  <si>
    <t xml:space="preserve"> 2.3 </t>
  </si>
  <si>
    <t xml:space="preserve"> 09.80.051 </t>
  </si>
  <si>
    <t xml:space="preserve">MAO FRANCESA DE 700 MM</t>
  </si>
  <si>
    <t xml:space="preserve"> 2.4 </t>
  </si>
  <si>
    <t xml:space="preserve"> COT-04 </t>
  </si>
  <si>
    <t xml:space="preserve">Cotação</t>
  </si>
  <si>
    <t xml:space="preserve">POSTE PADRÃO CAT B1 CABO ALUMÍNIO 16MM INSTALADO</t>
  </si>
  <si>
    <t xml:space="preserve">Total sem BDI</t>
  </si>
  <si>
    <t xml:space="preserve">Total do BDI</t>
  </si>
  <si>
    <t xml:space="preserve">Total Geral</t>
  </si>
  <si>
    <t xml:space="preserve">Composições Analíticas com Preço Unitário</t>
  </si>
  <si>
    <t xml:space="preserve">SINAPI - 08/2021 - São Paulo
CPOS - 08/2021 - São Paulo
FDE - 07/2021 - São Paulo
</t>
  </si>
  <si>
    <t xml:space="preserve">Composições PrincipaisComposições Preço Unitário</t>
  </si>
  <si>
    <t xml:space="preserve">Tipo</t>
  </si>
  <si>
    <t xml:space="preserve">Composição</t>
  </si>
  <si>
    <t xml:space="preserve">Próprio</t>
  </si>
  <si>
    <t xml:space="preserve">INEL - INSTALAÇÃO ELÉTRICA/ELETRIFICAÇÃO E ILUMINAÇÃO EXTERNA</t>
  </si>
  <si>
    <t xml:space="preserve">Insumo</t>
  </si>
  <si>
    <t xml:space="preserve"> B.01.000.010115 </t>
  </si>
  <si>
    <t xml:space="preserve">CPOS</t>
  </si>
  <si>
    <t xml:space="preserve">Eletricista</t>
  </si>
  <si>
    <t xml:space="preserve">Mão de Obra</t>
  </si>
  <si>
    <t xml:space="preserve">H</t>
  </si>
  <si>
    <t xml:space="preserve"> B.01.000.010116 </t>
  </si>
  <si>
    <t xml:space="preserve">Ajudante eletricista</t>
  </si>
  <si>
    <t xml:space="preserve"> COT-01 </t>
  </si>
  <si>
    <t xml:space="preserve">CONECTOR PERFURANTE</t>
  </si>
  <si>
    <t xml:space="preserve">Material</t>
  </si>
  <si>
    <t xml:space="preserve"> COT-02 </t>
  </si>
  <si>
    <t xml:space="preserve"> COT-01</t>
  </si>
  <si>
    <t xml:space="preserve"> COT-03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</si>
</sst>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\ %"/>
    <numFmt numFmtId="167" formatCode="#,##0.0000000"/>
  </numFmts>
  <fonts count="11">
    <font>
      <sz val="11"/>
      <name val="Arial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1"/>
      <charset val="1"/>
    </font>
    <font>
      <b val="true"/>
      <sz val="10"/>
      <name val="Arial"/>
      <family val="1"/>
      <charset val="1"/>
    </font>
    <font>
      <b val="true"/>
      <sz val="10"/>
      <color rgb="FF000000"/>
      <name val="Arial"/>
      <family val="1"/>
      <charset val="1"/>
    </font>
    <font>
      <sz val="10"/>
      <color rgb="FF000000"/>
      <name val="Arial"/>
      <family val="1"/>
      <charset val="1"/>
    </font>
    <font>
      <sz val="10"/>
      <name val="Arial"/>
      <family val="1"/>
      <charset val="1"/>
    </font>
    <font>
      <b val="true"/>
      <sz val="11"/>
      <color rgb="FFFFFFFF"/>
      <name val="Arial"/>
      <family val="1"/>
      <charset val="1"/>
    </font>
    <font>
      <b val="true"/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7C7C7"/>
        <bgColor rgb="FFCCCCCC"/>
      </patternFill>
    </fill>
    <fill>
      <patternFill patternType="solid">
        <fgColor rgb="FF7F7F7F"/>
        <bgColor rgb="FF969696"/>
      </patternFill>
    </fill>
    <fill>
      <patternFill patternType="solid">
        <fgColor rgb="FFD9D9D9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0" fillId="5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5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7C7C7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884160</xdr:colOff>
      <xdr:row>1</xdr:row>
      <xdr:rowOff>155160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0" y="0"/>
          <a:ext cx="2432160" cy="345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30"/>
  <sheetViews>
    <sheetView showFormulas="false" showGridLines="true" showRowColHeaders="true" showZeros="true" rightToLeft="false" tabSelected="true" showOutlineSymbols="false" defaultGridColor="true" view="pageBreakPreview" topLeftCell="A1" colorId="64" zoomScale="80" zoomScaleNormal="100" zoomScalePageLayoutView="80" workbookViewId="0">
      <selection pane="topLeft" activeCell="H28" activeCellId="0" sqref="H28"/>
    </sheetView>
  </sheetViews>
  <sheetFormatPr defaultRowHeight="14.25" zeroHeight="false" outlineLevelRow="0" outlineLevelCol="0"/>
  <cols>
    <col collapsed="false" customWidth="true" hidden="false" outlineLevel="0" max="2" min="1" style="0" width="10"/>
    <col collapsed="false" customWidth="true" hidden="false" outlineLevel="0" max="3" min="3" style="0" width="13.25"/>
    <col collapsed="false" customWidth="true" hidden="false" outlineLevel="0" max="4" min="4" style="0" width="60"/>
    <col collapsed="false" customWidth="true" hidden="false" outlineLevel="0" max="5" min="5" style="0" width="8"/>
    <col collapsed="false" customWidth="true" hidden="false" outlineLevel="0" max="6" min="6" style="0" width="15.52"/>
    <col collapsed="false" customWidth="true" hidden="false" outlineLevel="0" max="10" min="7" style="0" width="13"/>
    <col collapsed="false" customWidth="true" hidden="false" outlineLevel="0" max="1025" min="11" style="0" width="8.6"/>
  </cols>
  <sheetData>
    <row r="1" customFormat="false" ht="15" hidden="false" customHeight="true" outlineLevel="0" collapsed="false">
      <c r="A1" s="1"/>
      <c r="B1" s="1"/>
      <c r="C1" s="1"/>
      <c r="D1" s="1" t="s">
        <v>0</v>
      </c>
      <c r="E1" s="2" t="s">
        <v>1</v>
      </c>
      <c r="F1" s="2"/>
      <c r="G1" s="2" t="s">
        <v>2</v>
      </c>
      <c r="H1" s="2"/>
      <c r="I1" s="2" t="s">
        <v>3</v>
      </c>
      <c r="J1" s="2"/>
    </row>
    <row r="2" customFormat="false" ht="47.25" hidden="false" customHeight="true" outlineLevel="0" collapsed="false">
      <c r="A2" s="3"/>
      <c r="B2" s="3"/>
      <c r="C2" s="3"/>
      <c r="D2" s="3" t="s">
        <v>4</v>
      </c>
      <c r="E2" s="4" t="s">
        <v>5</v>
      </c>
      <c r="F2" s="4"/>
      <c r="G2" s="4" t="s">
        <v>6</v>
      </c>
      <c r="H2" s="4"/>
      <c r="I2" s="4" t="s">
        <v>7</v>
      </c>
      <c r="J2" s="4"/>
    </row>
    <row r="3" customFormat="false" ht="15" hidden="false" customHeight="true" outlineLevel="0" collapsed="false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</row>
    <row r="4" customFormat="false" ht="30" hidden="false" customHeight="true" outlineLevel="0" collapsed="false">
      <c r="A4" s="6" t="s">
        <v>9</v>
      </c>
      <c r="B4" s="7" t="s">
        <v>10</v>
      </c>
      <c r="C4" s="6" t="s">
        <v>11</v>
      </c>
      <c r="D4" s="6" t="s">
        <v>12</v>
      </c>
      <c r="E4" s="8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</row>
    <row r="5" customFormat="false" ht="24" hidden="false" customHeight="true" outlineLevel="0" collapsed="false">
      <c r="A5" s="9" t="s">
        <v>19</v>
      </c>
      <c r="B5" s="9"/>
      <c r="C5" s="9"/>
      <c r="D5" s="9" t="s">
        <v>20</v>
      </c>
      <c r="E5" s="9"/>
      <c r="F5" s="10"/>
      <c r="G5" s="9"/>
      <c r="H5" s="9"/>
      <c r="I5" s="11" t="n">
        <v>28417.45</v>
      </c>
      <c r="J5" s="12" t="n">
        <f aca="false">I5 / 31831.89</f>
        <v>0.892735241294186</v>
      </c>
    </row>
    <row r="6" customFormat="false" ht="24" hidden="false" customHeight="true" outlineLevel="0" collapsed="false">
      <c r="A6" s="13" t="s">
        <v>21</v>
      </c>
      <c r="B6" s="14" t="s">
        <v>22</v>
      </c>
      <c r="C6" s="13" t="s">
        <v>23</v>
      </c>
      <c r="D6" s="13" t="s">
        <v>24</v>
      </c>
      <c r="E6" s="15" t="s">
        <v>25</v>
      </c>
      <c r="F6" s="14" t="n">
        <v>4</v>
      </c>
      <c r="G6" s="16" t="n">
        <v>492.92</v>
      </c>
      <c r="H6" s="16" t="n">
        <f aca="false">TRUNC(G6 * (1 + 23 / 100), 2)</f>
        <v>606.29</v>
      </c>
      <c r="I6" s="16" t="n">
        <f aca="false">TRUNC(F6 * H6, 2)</f>
        <v>2425.16</v>
      </c>
      <c r="J6" s="17" t="n">
        <f aca="false">I6 / 56249.24</f>
        <v>0.0431145380808701</v>
      </c>
    </row>
    <row r="7" customFormat="false" ht="24" hidden="false" customHeight="true" outlineLevel="0" collapsed="false">
      <c r="A7" s="13" t="s">
        <v>26</v>
      </c>
      <c r="B7" s="14" t="s">
        <v>27</v>
      </c>
      <c r="C7" s="13" t="s">
        <v>23</v>
      </c>
      <c r="D7" s="13" t="s">
        <v>28</v>
      </c>
      <c r="E7" s="15" t="s">
        <v>25</v>
      </c>
      <c r="F7" s="14" t="n">
        <v>6</v>
      </c>
      <c r="G7" s="16" t="n">
        <v>91.25</v>
      </c>
      <c r="H7" s="16" t="n">
        <f aca="false">TRUNC(G7 * (1 + 23 / 100), 2)</f>
        <v>112.23</v>
      </c>
      <c r="I7" s="16" t="n">
        <f aca="false">TRUNC(F7 * H7, 2)</f>
        <v>673.38</v>
      </c>
      <c r="J7" s="17" t="n">
        <f aca="false">I7 / 56249.24</f>
        <v>0.0119713617463987</v>
      </c>
    </row>
    <row r="8" customFormat="false" ht="24" hidden="false" customHeight="true" outlineLevel="0" collapsed="false">
      <c r="A8" s="13" t="s">
        <v>29</v>
      </c>
      <c r="B8" s="14" t="s">
        <v>30</v>
      </c>
      <c r="C8" s="13" t="s">
        <v>23</v>
      </c>
      <c r="D8" s="13" t="s">
        <v>31</v>
      </c>
      <c r="E8" s="15" t="s">
        <v>25</v>
      </c>
      <c r="F8" s="14" t="n">
        <v>2</v>
      </c>
      <c r="G8" s="16" t="n">
        <v>5.49</v>
      </c>
      <c r="H8" s="16" t="n">
        <f aca="false">TRUNC(G8 * (1 + 23 / 100), 2)</f>
        <v>6.75</v>
      </c>
      <c r="I8" s="16" t="n">
        <f aca="false">TRUNC(F8 * H8, 2)</f>
        <v>13.5</v>
      </c>
      <c r="J8" s="17" t="n">
        <f aca="false">I8 / 56249.24</f>
        <v>0.000240003242710479</v>
      </c>
    </row>
    <row r="9" customFormat="false" ht="24" hidden="false" customHeight="true" outlineLevel="0" collapsed="false">
      <c r="A9" s="13" t="s">
        <v>32</v>
      </c>
      <c r="B9" s="14" t="s">
        <v>33</v>
      </c>
      <c r="C9" s="13" t="s">
        <v>23</v>
      </c>
      <c r="D9" s="13" t="s">
        <v>34</v>
      </c>
      <c r="E9" s="15" t="s">
        <v>25</v>
      </c>
      <c r="F9" s="14" t="n">
        <v>2</v>
      </c>
      <c r="G9" s="16" t="n">
        <v>13.55</v>
      </c>
      <c r="H9" s="16" t="n">
        <f aca="false">TRUNC(G9 * (1 + 23 / 100), 2)</f>
        <v>16.66</v>
      </c>
      <c r="I9" s="16" t="n">
        <f aca="false">TRUNC(F9 * H9, 2)</f>
        <v>33.32</v>
      </c>
      <c r="J9" s="17" t="n">
        <f aca="false">I9 / 56249.24</f>
        <v>0.00059236355904542</v>
      </c>
    </row>
    <row r="10" customFormat="false" ht="24" hidden="false" customHeight="true" outlineLevel="0" collapsed="false">
      <c r="A10" s="13" t="s">
        <v>35</v>
      </c>
      <c r="B10" s="14" t="s">
        <v>36</v>
      </c>
      <c r="C10" s="13" t="s">
        <v>23</v>
      </c>
      <c r="D10" s="13" t="s">
        <v>37</v>
      </c>
      <c r="E10" s="15" t="s">
        <v>38</v>
      </c>
      <c r="F10" s="14" t="n">
        <v>100</v>
      </c>
      <c r="G10" s="16" t="n">
        <v>2.54</v>
      </c>
      <c r="H10" s="16" t="n">
        <f aca="false">TRUNC(G10 * (1 + 23 / 100), 2)</f>
        <v>3.12</v>
      </c>
      <c r="I10" s="16" t="n">
        <f aca="false">TRUNC(F10 * H10, 2)</f>
        <v>312</v>
      </c>
      <c r="J10" s="17" t="n">
        <f aca="false">I10 / 56249.24</f>
        <v>0.00554674160930886</v>
      </c>
    </row>
    <row r="11" customFormat="false" ht="24" hidden="false" customHeight="true" outlineLevel="0" collapsed="false">
      <c r="A11" s="13" t="s">
        <v>39</v>
      </c>
      <c r="B11" s="14" t="s">
        <v>40</v>
      </c>
      <c r="C11" s="13" t="s">
        <v>23</v>
      </c>
      <c r="D11" s="13" t="s">
        <v>41</v>
      </c>
      <c r="E11" s="15" t="s">
        <v>25</v>
      </c>
      <c r="F11" s="14" t="n">
        <v>1</v>
      </c>
      <c r="G11" s="16" t="n">
        <v>283.72</v>
      </c>
      <c r="H11" s="16" t="n">
        <f aca="false">TRUNC(G11 * (1 + 23 / 100), 2)</f>
        <v>348.97</v>
      </c>
      <c r="I11" s="16" t="n">
        <f aca="false">TRUNC(F11 * H11, 2)</f>
        <v>348.97</v>
      </c>
      <c r="J11" s="17" t="n">
        <f aca="false">I11 / 56249.24</f>
        <v>0.006203994933976</v>
      </c>
    </row>
    <row r="12" customFormat="false" ht="24" hidden="false" customHeight="true" outlineLevel="0" collapsed="false">
      <c r="A12" s="13" t="s">
        <v>42</v>
      </c>
      <c r="B12" s="14" t="s">
        <v>43</v>
      </c>
      <c r="C12" s="13" t="s">
        <v>23</v>
      </c>
      <c r="D12" s="13" t="s">
        <v>44</v>
      </c>
      <c r="E12" s="15" t="s">
        <v>25</v>
      </c>
      <c r="F12" s="14" t="n">
        <v>1</v>
      </c>
      <c r="G12" s="16" t="n">
        <v>92.7</v>
      </c>
      <c r="H12" s="16" t="n">
        <f aca="false">TRUNC(G12 * (1 + 23 / 100), 2)</f>
        <v>114.02</v>
      </c>
      <c r="I12" s="16" t="n">
        <f aca="false">TRUNC(F12 * H12, 2)</f>
        <v>114.02</v>
      </c>
      <c r="J12" s="17" t="n">
        <f aca="false">I12 / 56249.24</f>
        <v>0.00202704960991473</v>
      </c>
    </row>
    <row r="13" customFormat="false" ht="24" hidden="false" customHeight="true" outlineLevel="0" collapsed="false">
      <c r="A13" s="13" t="s">
        <v>45</v>
      </c>
      <c r="B13" s="14" t="s">
        <v>46</v>
      </c>
      <c r="C13" s="13" t="s">
        <v>23</v>
      </c>
      <c r="D13" s="13" t="s">
        <v>47</v>
      </c>
      <c r="E13" s="15" t="s">
        <v>25</v>
      </c>
      <c r="F13" s="14" t="n">
        <v>1</v>
      </c>
      <c r="G13" s="16" t="n">
        <v>64.41</v>
      </c>
      <c r="H13" s="16" t="n">
        <f aca="false">TRUNC(G13 * (1 + 23 / 100), 2)</f>
        <v>79.22</v>
      </c>
      <c r="I13" s="16" t="n">
        <f aca="false">TRUNC(F13 * H13, 2)</f>
        <v>79.22</v>
      </c>
      <c r="J13" s="17" t="n">
        <f aca="false">I13 / 56249.24</f>
        <v>0.00140837458426105</v>
      </c>
    </row>
    <row r="14" customFormat="false" ht="24" hidden="false" customHeight="true" outlineLevel="0" collapsed="false">
      <c r="A14" s="13" t="s">
        <v>48</v>
      </c>
      <c r="B14" s="14" t="s">
        <v>49</v>
      </c>
      <c r="C14" s="13" t="s">
        <v>23</v>
      </c>
      <c r="D14" s="13" t="s">
        <v>50</v>
      </c>
      <c r="E14" s="15" t="s">
        <v>38</v>
      </c>
      <c r="F14" s="14" t="n">
        <v>200</v>
      </c>
      <c r="G14" s="16" t="n">
        <v>8.43</v>
      </c>
      <c r="H14" s="16" t="n">
        <f aca="false">TRUNC(G14 * (1 + 23 / 100), 2)</f>
        <v>10.36</v>
      </c>
      <c r="I14" s="16" t="n">
        <f aca="false">TRUNC(F14 * H14, 2)</f>
        <v>2072</v>
      </c>
      <c r="J14" s="17" t="n">
        <f aca="false">I14 / 56249.24</f>
        <v>0.0368360532515639</v>
      </c>
    </row>
    <row r="15" customFormat="false" ht="24" hidden="false" customHeight="true" outlineLevel="0" collapsed="false">
      <c r="A15" s="13" t="s">
        <v>51</v>
      </c>
      <c r="B15" s="14" t="s">
        <v>52</v>
      </c>
      <c r="C15" s="13" t="s">
        <v>23</v>
      </c>
      <c r="D15" s="13" t="s">
        <v>53</v>
      </c>
      <c r="E15" s="15" t="s">
        <v>38</v>
      </c>
      <c r="F15" s="14" t="n">
        <v>30</v>
      </c>
      <c r="G15" s="16" t="n">
        <v>6.7</v>
      </c>
      <c r="H15" s="16" t="n">
        <f aca="false">TRUNC(G15 * (1 + 23 / 100), 2)</f>
        <v>8.24</v>
      </c>
      <c r="I15" s="16" t="n">
        <f aca="false">TRUNC(F15 * H15, 2)</f>
        <v>247.2</v>
      </c>
      <c r="J15" s="17" t="n">
        <f aca="false">I15 / 56249.24</f>
        <v>0.00439472604429855</v>
      </c>
    </row>
    <row r="16" customFormat="false" ht="24" hidden="false" customHeight="true" outlineLevel="0" collapsed="false">
      <c r="A16" s="13" t="s">
        <v>54</v>
      </c>
      <c r="B16" s="14" t="s">
        <v>55</v>
      </c>
      <c r="C16" s="13" t="s">
        <v>23</v>
      </c>
      <c r="D16" s="13" t="s">
        <v>56</v>
      </c>
      <c r="E16" s="15" t="s">
        <v>25</v>
      </c>
      <c r="F16" s="14" t="n">
        <v>22</v>
      </c>
      <c r="G16" s="16" t="n">
        <v>709.12</v>
      </c>
      <c r="H16" s="16" t="n">
        <f aca="false">TRUNC(G16 * (1 + 23 / 100), 2)</f>
        <v>872.21</v>
      </c>
      <c r="I16" s="16" t="n">
        <f aca="false">TRUNC(F16 * H16, 2)</f>
        <v>19188.62</v>
      </c>
      <c r="J16" s="17" t="n">
        <f aca="false">I16 / 56249.24</f>
        <v>0.341135631343641</v>
      </c>
    </row>
    <row r="17" customFormat="false" ht="24" hidden="false" customHeight="true" outlineLevel="0" collapsed="false">
      <c r="A17" s="13" t="s">
        <v>57</v>
      </c>
      <c r="B17" s="14" t="s">
        <v>58</v>
      </c>
      <c r="C17" s="13" t="s">
        <v>59</v>
      </c>
      <c r="D17" s="13" t="s">
        <v>60</v>
      </c>
      <c r="E17" s="15" t="s">
        <v>25</v>
      </c>
      <c r="F17" s="14" t="n">
        <v>3</v>
      </c>
      <c r="G17" s="16" t="n">
        <v>14.9</v>
      </c>
      <c r="H17" s="16" t="n">
        <f aca="false">TRUNC(G17 * (1 + 23 / 100), 2)</f>
        <v>18.32</v>
      </c>
      <c r="I17" s="16" t="n">
        <f aca="false">TRUNC(F17 * H17, 2)</f>
        <v>54.96</v>
      </c>
      <c r="J17" s="17" t="n">
        <f aca="false">I17 / 56249.24</f>
        <v>0.000977079868101329</v>
      </c>
    </row>
    <row r="18" customFormat="false" ht="24" hidden="false" customHeight="true" outlineLevel="0" collapsed="false">
      <c r="A18" s="13" t="s">
        <v>61</v>
      </c>
      <c r="B18" s="14" t="s">
        <v>62</v>
      </c>
      <c r="C18" s="13" t="s">
        <v>63</v>
      </c>
      <c r="D18" s="13" t="s">
        <v>64</v>
      </c>
      <c r="E18" s="15" t="s">
        <v>38</v>
      </c>
      <c r="F18" s="14" t="n">
        <v>115</v>
      </c>
      <c r="G18" s="16" t="n">
        <v>14.5</v>
      </c>
      <c r="H18" s="16" t="n">
        <f aca="false">TRUNC(G18 * (1 + 23 / 100), 2)</f>
        <v>17.83</v>
      </c>
      <c r="I18" s="16" t="n">
        <f aca="false">TRUNC(F18 * H18, 2)</f>
        <v>2050.45</v>
      </c>
      <c r="J18" s="17" t="n">
        <f aca="false">I18 / 56249.24</f>
        <v>0.0364529369641261</v>
      </c>
    </row>
    <row r="19" customFormat="false" ht="24" hidden="false" customHeight="true" outlineLevel="0" collapsed="false">
      <c r="A19" s="13" t="s">
        <v>65</v>
      </c>
      <c r="B19" s="14" t="s">
        <v>66</v>
      </c>
      <c r="C19" s="13" t="s">
        <v>63</v>
      </c>
      <c r="D19" s="13" t="s">
        <v>67</v>
      </c>
      <c r="E19" s="15" t="s">
        <v>38</v>
      </c>
      <c r="F19" s="14" t="n">
        <v>55</v>
      </c>
      <c r="G19" s="16" t="n">
        <v>11.9</v>
      </c>
      <c r="H19" s="16" t="n">
        <f aca="false">TRUNC(G19 * (1 + 23 / 100), 2)</f>
        <v>14.63</v>
      </c>
      <c r="I19" s="16" t="n">
        <f aca="false">TRUNC(F19 * H19, 2)</f>
        <v>804.65</v>
      </c>
      <c r="J19" s="17" t="n">
        <f aca="false">I19 / 56249.24</f>
        <v>0.0143050821664435</v>
      </c>
    </row>
    <row r="20" customFormat="false" ht="24" hidden="false" customHeight="true" outlineLevel="0" collapsed="false">
      <c r="A20" s="9" t="s">
        <v>68</v>
      </c>
      <c r="B20" s="9"/>
      <c r="C20" s="9"/>
      <c r="D20" s="9" t="s">
        <v>69</v>
      </c>
      <c r="E20" s="9"/>
      <c r="F20" s="10"/>
      <c r="G20" s="9"/>
      <c r="H20" s="9"/>
      <c r="I20" s="11" t="n">
        <v>3409.91</v>
      </c>
      <c r="J20" s="12" t="n">
        <f aca="false">I20 / 31831.89</f>
        <v>0.107122448588507</v>
      </c>
    </row>
    <row r="21" customFormat="false" ht="24" hidden="false" customHeight="true" outlineLevel="0" collapsed="false">
      <c r="A21" s="13" t="s">
        <v>70</v>
      </c>
      <c r="B21" s="14" t="s">
        <v>71</v>
      </c>
      <c r="C21" s="13" t="s">
        <v>72</v>
      </c>
      <c r="D21" s="13" t="s">
        <v>73</v>
      </c>
      <c r="E21" s="15" t="s">
        <v>38</v>
      </c>
      <c r="F21" s="14" t="n">
        <v>170</v>
      </c>
      <c r="G21" s="16" t="n">
        <v>9.81</v>
      </c>
      <c r="H21" s="16" t="n">
        <f aca="false">TRUNC(G21 * (1 + 23 / 100), 2)</f>
        <v>12.06</v>
      </c>
      <c r="I21" s="16" t="n">
        <f aca="false">TRUNC(F21 * H21, 2)</f>
        <v>2050.2</v>
      </c>
      <c r="J21" s="17" t="n">
        <f aca="false">I21 / 56249.24</f>
        <v>0.0364484924596314</v>
      </c>
    </row>
    <row r="22" customFormat="false" ht="24" hidden="false" customHeight="true" outlineLevel="0" collapsed="false">
      <c r="A22" s="13" t="s">
        <v>74</v>
      </c>
      <c r="B22" s="14" t="s">
        <v>75</v>
      </c>
      <c r="C22" s="13" t="s">
        <v>72</v>
      </c>
      <c r="D22" s="13" t="s">
        <v>76</v>
      </c>
      <c r="E22" s="15" t="s">
        <v>25</v>
      </c>
      <c r="F22" s="14" t="n">
        <v>1</v>
      </c>
      <c r="G22" s="16" t="n">
        <v>34.58</v>
      </c>
      <c r="H22" s="16" t="n">
        <f aca="false">TRUNC(G22 * (1 + 23 / 100), 2)</f>
        <v>42.53</v>
      </c>
      <c r="I22" s="16" t="n">
        <f aca="false">TRUNC(F22 * H22, 2)</f>
        <v>42.53</v>
      </c>
      <c r="J22" s="17" t="n">
        <f aca="false">I22 / 56249.24</f>
        <v>0.000756099104627903</v>
      </c>
    </row>
    <row r="23" customFormat="false" ht="24" hidden="false" customHeight="true" outlineLevel="0" collapsed="false">
      <c r="A23" s="13" t="s">
        <v>77</v>
      </c>
      <c r="B23" s="14" t="s">
        <v>78</v>
      </c>
      <c r="C23" s="13" t="s">
        <v>23</v>
      </c>
      <c r="D23" s="13" t="s">
        <v>79</v>
      </c>
      <c r="E23" s="15" t="s">
        <v>25</v>
      </c>
      <c r="F23" s="14" t="n">
        <v>1</v>
      </c>
      <c r="G23" s="16" t="n">
        <v>50.88</v>
      </c>
      <c r="H23" s="16" t="n">
        <f aca="false">TRUNC(G23 * (1 + 23 / 100), 2)</f>
        <v>62.58</v>
      </c>
      <c r="I23" s="16" t="n">
        <f aca="false">TRUNC(F23 * H23, 2)</f>
        <v>62.58</v>
      </c>
      <c r="J23" s="17" t="n">
        <f aca="false">I23 / 56249.24</f>
        <v>0.00111254836509791</v>
      </c>
    </row>
    <row r="24" customFormat="false" ht="24" hidden="false" customHeight="true" outlineLevel="0" collapsed="false">
      <c r="A24" s="13" t="s">
        <v>80</v>
      </c>
      <c r="B24" s="14" t="s">
        <v>81</v>
      </c>
      <c r="C24" s="13" t="s">
        <v>82</v>
      </c>
      <c r="D24" s="13" t="s">
        <v>83</v>
      </c>
      <c r="E24" s="15" t="s">
        <v>25</v>
      </c>
      <c r="F24" s="14" t="n">
        <v>1</v>
      </c>
      <c r="G24" s="16" t="n">
        <v>1020</v>
      </c>
      <c r="H24" s="16" t="n">
        <f aca="false">TRUNC(G24 * (1 + 23 / 100), 2)</f>
        <v>1254.6</v>
      </c>
      <c r="I24" s="16" t="n">
        <f aca="false">TRUNC(F24 * H24, 2)</f>
        <v>1254.6</v>
      </c>
      <c r="J24" s="17" t="n">
        <f aca="false">I24 / 56249.24</f>
        <v>0.0223043013558939</v>
      </c>
    </row>
    <row r="25" customFormat="false" ht="14.25" hidden="false" customHeight="false" outlineLevel="0" collapsed="false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customFormat="false" ht="14.25" hidden="false" customHeight="true" outlineLevel="0" collapsed="false">
      <c r="A26" s="19"/>
      <c r="B26" s="19"/>
      <c r="C26" s="19"/>
      <c r="D26" s="20"/>
      <c r="E26" s="21"/>
      <c r="F26" s="4" t="s">
        <v>84</v>
      </c>
      <c r="G26" s="4"/>
      <c r="H26" s="22" t="n">
        <v>25879.59</v>
      </c>
      <c r="I26" s="22"/>
      <c r="J26" s="22"/>
    </row>
    <row r="27" customFormat="false" ht="14.25" hidden="false" customHeight="true" outlineLevel="0" collapsed="false">
      <c r="A27" s="19"/>
      <c r="B27" s="19"/>
      <c r="C27" s="19"/>
      <c r="D27" s="20"/>
      <c r="E27" s="21"/>
      <c r="F27" s="4" t="s">
        <v>85</v>
      </c>
      <c r="G27" s="4"/>
      <c r="H27" s="22" t="n">
        <v>5952.3</v>
      </c>
      <c r="I27" s="22"/>
      <c r="J27" s="22"/>
    </row>
    <row r="28" customFormat="false" ht="14.25" hidden="false" customHeight="true" outlineLevel="0" collapsed="false">
      <c r="A28" s="19"/>
      <c r="B28" s="19"/>
      <c r="C28" s="19"/>
      <c r="D28" s="20"/>
      <c r="E28" s="21"/>
      <c r="F28" s="4" t="s">
        <v>86</v>
      </c>
      <c r="G28" s="4"/>
      <c r="H28" s="22" t="n">
        <v>31831.89</v>
      </c>
      <c r="I28" s="22"/>
      <c r="J28" s="22"/>
    </row>
    <row r="29" customFormat="false" ht="14.25" hidden="false" customHeight="false" outlineLevel="0" collapsed="false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customFormat="false" ht="14.25" hidden="false" customHeight="false" outlineLevel="0" collapsed="false">
      <c r="A30" s="24"/>
      <c r="B30" s="24"/>
      <c r="C30" s="24"/>
      <c r="D30" s="24"/>
      <c r="E30" s="24"/>
      <c r="F30" s="24"/>
      <c r="G30" s="24"/>
      <c r="H30" s="24"/>
      <c r="I30" s="24"/>
      <c r="J30" s="24"/>
    </row>
  </sheetData>
  <mergeCells count="17">
    <mergeCell ref="E1:F1"/>
    <mergeCell ref="G1:H1"/>
    <mergeCell ref="I1:J1"/>
    <mergeCell ref="E2:F2"/>
    <mergeCell ref="G2:H2"/>
    <mergeCell ref="I2:J2"/>
    <mergeCell ref="A3:J3"/>
    <mergeCell ref="A26:C26"/>
    <mergeCell ref="F26:G26"/>
    <mergeCell ref="H26:J26"/>
    <mergeCell ref="A27:C27"/>
    <mergeCell ref="F27:G27"/>
    <mergeCell ref="H27:J27"/>
    <mergeCell ref="A28:C28"/>
    <mergeCell ref="F28:G28"/>
    <mergeCell ref="H28:J28"/>
    <mergeCell ref="A30:J30"/>
  </mergeCells>
  <printOptions headings="false" gridLines="false" gridLinesSet="true" horizontalCentered="false" verticalCentered="false"/>
  <pageMargins left="0.511805555555555" right="0.511805555555555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4"/>
  <sheetViews>
    <sheetView showFormulas="false" showGridLines="true" showRowColHeaders="true" showZeros="true" rightToLeft="false" tabSelected="false" showOutlineSymbols="false" defaultGridColor="true" view="pageBreakPreview" topLeftCell="A1" colorId="64" zoomScale="80" zoomScaleNormal="100" zoomScalePageLayoutView="80" workbookViewId="0">
      <selection pane="topLeft" activeCell="D29" activeCellId="0" sqref="D29"/>
    </sheetView>
  </sheetViews>
  <sheetFormatPr defaultRowHeight="14.25" zeroHeight="false" outlineLevelRow="0" outlineLevelCol="0"/>
  <cols>
    <col collapsed="false" customWidth="true" hidden="false" outlineLevel="0" max="1" min="1" style="0" width="12.38"/>
    <col collapsed="false" customWidth="true" hidden="false" outlineLevel="0" max="2" min="2" style="0" width="12.25"/>
    <col collapsed="false" customWidth="true" hidden="false" outlineLevel="0" max="3" min="3" style="0" width="10"/>
    <col collapsed="false" customWidth="true" hidden="false" outlineLevel="0" max="4" min="4" style="0" width="60"/>
    <col collapsed="false" customWidth="true" hidden="false" outlineLevel="0" max="5" min="5" style="0" width="15"/>
    <col collapsed="false" customWidth="true" hidden="false" outlineLevel="0" max="9" min="6" style="0" width="12"/>
    <col collapsed="false" customWidth="true" hidden="false" outlineLevel="0" max="10" min="10" style="0" width="16.09"/>
    <col collapsed="false" customWidth="true" hidden="false" outlineLevel="0" max="1025" min="11" style="0" width="8.6"/>
  </cols>
  <sheetData>
    <row r="1" customFormat="false" ht="15" hidden="false" customHeight="true" outlineLevel="0" collapsed="false">
      <c r="A1" s="1"/>
      <c r="B1" s="1"/>
      <c r="C1" s="2" t="s">
        <v>87</v>
      </c>
      <c r="D1" s="2"/>
      <c r="E1" s="2" t="s">
        <v>1</v>
      </c>
      <c r="F1" s="2"/>
      <c r="G1" s="2" t="s">
        <v>2</v>
      </c>
      <c r="H1" s="2"/>
      <c r="I1" s="2" t="s">
        <v>3</v>
      </c>
      <c r="J1" s="2"/>
    </row>
    <row r="2" customFormat="false" ht="48.75" hidden="false" customHeight="true" outlineLevel="0" collapsed="false">
      <c r="A2" s="3"/>
      <c r="B2" s="3"/>
      <c r="C2" s="4" t="s">
        <v>4</v>
      </c>
      <c r="D2" s="4"/>
      <c r="E2" s="4" t="s">
        <v>88</v>
      </c>
      <c r="F2" s="4"/>
      <c r="G2" s="4" t="s">
        <v>6</v>
      </c>
      <c r="H2" s="4"/>
      <c r="I2" s="4" t="s">
        <v>7</v>
      </c>
      <c r="J2" s="4"/>
    </row>
    <row r="3" customFormat="false" ht="15" hidden="false" customHeight="true" outlineLevel="0" collapsed="false">
      <c r="A3" s="5" t="s">
        <v>89</v>
      </c>
      <c r="B3" s="5"/>
      <c r="C3" s="5"/>
      <c r="D3" s="5"/>
      <c r="E3" s="5"/>
      <c r="F3" s="5"/>
      <c r="G3" s="5"/>
      <c r="H3" s="5"/>
      <c r="I3" s="5"/>
      <c r="J3" s="5"/>
    </row>
    <row r="4" customFormat="false" ht="18" hidden="false" customHeight="true" outlineLevel="0" collapsed="false">
      <c r="A4" s="25" t="s">
        <v>61</v>
      </c>
      <c r="B4" s="26" t="s">
        <v>10</v>
      </c>
      <c r="C4" s="25" t="s">
        <v>11</v>
      </c>
      <c r="D4" s="25" t="s">
        <v>12</v>
      </c>
      <c r="E4" s="25" t="s">
        <v>90</v>
      </c>
      <c r="F4" s="25"/>
      <c r="G4" s="27" t="s">
        <v>13</v>
      </c>
      <c r="H4" s="26" t="s">
        <v>14</v>
      </c>
      <c r="I4" s="26" t="s">
        <v>15</v>
      </c>
      <c r="J4" s="26" t="s">
        <v>17</v>
      </c>
    </row>
    <row r="5" customFormat="false" ht="41.25" hidden="false" customHeight="true" outlineLevel="0" collapsed="false">
      <c r="A5" s="28" t="s">
        <v>91</v>
      </c>
      <c r="B5" s="29" t="s">
        <v>62</v>
      </c>
      <c r="C5" s="28" t="s">
        <v>92</v>
      </c>
      <c r="D5" s="28" t="s">
        <v>64</v>
      </c>
      <c r="E5" s="28" t="s">
        <v>93</v>
      </c>
      <c r="F5" s="28"/>
      <c r="G5" s="30" t="s">
        <v>38</v>
      </c>
      <c r="H5" s="31" t="n">
        <v>1</v>
      </c>
      <c r="I5" s="32" t="n">
        <v>14.5</v>
      </c>
      <c r="J5" s="32" t="n">
        <v>14.5</v>
      </c>
    </row>
    <row r="6" customFormat="false" ht="24" hidden="false" customHeight="true" outlineLevel="0" collapsed="false">
      <c r="A6" s="33" t="s">
        <v>94</v>
      </c>
      <c r="B6" s="34" t="s">
        <v>95</v>
      </c>
      <c r="C6" s="33" t="s">
        <v>96</v>
      </c>
      <c r="D6" s="33" t="s">
        <v>97</v>
      </c>
      <c r="E6" s="33" t="s">
        <v>98</v>
      </c>
      <c r="F6" s="33"/>
      <c r="G6" s="35" t="s">
        <v>99</v>
      </c>
      <c r="H6" s="36" t="n">
        <v>0.09</v>
      </c>
      <c r="I6" s="37" t="n">
        <v>21.9</v>
      </c>
      <c r="J6" s="37" t="n">
        <v>1.97</v>
      </c>
    </row>
    <row r="7" customFormat="false" ht="24" hidden="false" customHeight="true" outlineLevel="0" collapsed="false">
      <c r="A7" s="33" t="s">
        <v>94</v>
      </c>
      <c r="B7" s="34" t="s">
        <v>100</v>
      </c>
      <c r="C7" s="33" t="s">
        <v>96</v>
      </c>
      <c r="D7" s="33" t="s">
        <v>101</v>
      </c>
      <c r="E7" s="33" t="s">
        <v>98</v>
      </c>
      <c r="F7" s="33"/>
      <c r="G7" s="35" t="s">
        <v>99</v>
      </c>
      <c r="H7" s="36" t="n">
        <v>0.09</v>
      </c>
      <c r="I7" s="37" t="n">
        <v>14.53</v>
      </c>
      <c r="J7" s="37" t="n">
        <v>1.3</v>
      </c>
    </row>
    <row r="8" customFormat="false" ht="24" hidden="false" customHeight="true" outlineLevel="0" collapsed="false">
      <c r="A8" s="33" t="s">
        <v>94</v>
      </c>
      <c r="B8" s="34" t="s">
        <v>102</v>
      </c>
      <c r="C8" s="33" t="s">
        <v>82</v>
      </c>
      <c r="D8" s="33" t="s">
        <v>103</v>
      </c>
      <c r="E8" s="33" t="s">
        <v>104</v>
      </c>
      <c r="F8" s="33"/>
      <c r="G8" s="35" t="s">
        <v>25</v>
      </c>
      <c r="H8" s="36" t="n">
        <v>0.006</v>
      </c>
      <c r="I8" s="37" t="n">
        <v>23</v>
      </c>
      <c r="J8" s="37" t="n">
        <v>0.13</v>
      </c>
    </row>
    <row r="9" customFormat="false" ht="24" hidden="false" customHeight="true" outlineLevel="0" collapsed="false">
      <c r="A9" s="33" t="s">
        <v>94</v>
      </c>
      <c r="B9" s="34" t="s">
        <v>105</v>
      </c>
      <c r="C9" s="33" t="s">
        <v>82</v>
      </c>
      <c r="D9" s="33" t="s">
        <v>64</v>
      </c>
      <c r="E9" s="33" t="s">
        <v>104</v>
      </c>
      <c r="F9" s="33"/>
      <c r="G9" s="35" t="s">
        <v>38</v>
      </c>
      <c r="H9" s="36" t="n">
        <v>1</v>
      </c>
      <c r="I9" s="37" t="n">
        <v>11.1</v>
      </c>
      <c r="J9" s="37" t="n">
        <v>11.1</v>
      </c>
    </row>
    <row r="10" customFormat="false" ht="14.25" hidden="false" customHeight="false" outlineLevel="0" collapsed="false">
      <c r="A10" s="38"/>
      <c r="B10" s="38"/>
      <c r="C10" s="38"/>
      <c r="D10" s="38"/>
      <c r="E10" s="38"/>
      <c r="F10" s="39"/>
      <c r="G10" s="38"/>
      <c r="H10" s="40"/>
      <c r="I10" s="40"/>
      <c r="J10" s="39"/>
    </row>
    <row r="11" customFormat="false" ht="15" hidden="false" customHeight="true" outlineLevel="0" collapsed="false">
      <c r="A11" s="25" t="s">
        <v>65</v>
      </c>
      <c r="B11" s="26" t="s">
        <v>10</v>
      </c>
      <c r="C11" s="25" t="s">
        <v>11</v>
      </c>
      <c r="D11" s="25" t="s">
        <v>12</v>
      </c>
      <c r="E11" s="25" t="s">
        <v>90</v>
      </c>
      <c r="F11" s="25"/>
      <c r="G11" s="27" t="s">
        <v>13</v>
      </c>
      <c r="H11" s="26" t="s">
        <v>14</v>
      </c>
      <c r="I11" s="26" t="s">
        <v>15</v>
      </c>
      <c r="J11" s="26" t="s">
        <v>17</v>
      </c>
    </row>
    <row r="12" customFormat="false" ht="42" hidden="false" customHeight="true" outlineLevel="0" collapsed="false">
      <c r="A12" s="28" t="s">
        <v>91</v>
      </c>
      <c r="B12" s="29" t="s">
        <v>66</v>
      </c>
      <c r="C12" s="28" t="s">
        <v>92</v>
      </c>
      <c r="D12" s="28" t="s">
        <v>67</v>
      </c>
      <c r="E12" s="28" t="s">
        <v>93</v>
      </c>
      <c r="F12" s="28"/>
      <c r="G12" s="30" t="s">
        <v>38</v>
      </c>
      <c r="H12" s="31" t="n">
        <v>1</v>
      </c>
      <c r="I12" s="32" t="n">
        <v>11.9</v>
      </c>
      <c r="J12" s="32" t="n">
        <v>11.9</v>
      </c>
    </row>
    <row r="13" customFormat="false" ht="24" hidden="false" customHeight="true" outlineLevel="0" collapsed="false">
      <c r="A13" s="33" t="s">
        <v>94</v>
      </c>
      <c r="B13" s="34" t="s">
        <v>95</v>
      </c>
      <c r="C13" s="33" t="s">
        <v>96</v>
      </c>
      <c r="D13" s="33" t="s">
        <v>97</v>
      </c>
      <c r="E13" s="33" t="s">
        <v>98</v>
      </c>
      <c r="F13" s="33"/>
      <c r="G13" s="35" t="s">
        <v>99</v>
      </c>
      <c r="H13" s="36" t="n">
        <v>0.09</v>
      </c>
      <c r="I13" s="37" t="n">
        <v>21.9</v>
      </c>
      <c r="J13" s="37" t="n">
        <v>1.97</v>
      </c>
    </row>
    <row r="14" customFormat="false" ht="24" hidden="false" customHeight="true" outlineLevel="0" collapsed="false">
      <c r="A14" s="33" t="s">
        <v>94</v>
      </c>
      <c r="B14" s="34" t="s">
        <v>100</v>
      </c>
      <c r="C14" s="33" t="s">
        <v>96</v>
      </c>
      <c r="D14" s="33" t="s">
        <v>101</v>
      </c>
      <c r="E14" s="33" t="s">
        <v>98</v>
      </c>
      <c r="F14" s="33"/>
      <c r="G14" s="35" t="s">
        <v>99</v>
      </c>
      <c r="H14" s="36" t="n">
        <v>0.09</v>
      </c>
      <c r="I14" s="37" t="n">
        <v>14.53</v>
      </c>
      <c r="J14" s="37" t="n">
        <v>1.3</v>
      </c>
    </row>
    <row r="15" customFormat="false" ht="24" hidden="false" customHeight="true" outlineLevel="0" collapsed="false">
      <c r="A15" s="33" t="s">
        <v>94</v>
      </c>
      <c r="B15" s="34" t="s">
        <v>106</v>
      </c>
      <c r="C15" s="33" t="s">
        <v>82</v>
      </c>
      <c r="D15" s="33" t="s">
        <v>103</v>
      </c>
      <c r="E15" s="33" t="s">
        <v>104</v>
      </c>
      <c r="F15" s="33"/>
      <c r="G15" s="35" t="s">
        <v>25</v>
      </c>
      <c r="H15" s="36" t="n">
        <v>0.006</v>
      </c>
      <c r="I15" s="37" t="n">
        <v>23</v>
      </c>
      <c r="J15" s="37" t="n">
        <v>0.13</v>
      </c>
    </row>
    <row r="16" customFormat="false" ht="24" hidden="false" customHeight="true" outlineLevel="0" collapsed="false">
      <c r="A16" s="33" t="s">
        <v>94</v>
      </c>
      <c r="B16" s="34" t="s">
        <v>107</v>
      </c>
      <c r="C16" s="33" t="s">
        <v>82</v>
      </c>
      <c r="D16" s="33" t="s">
        <v>67</v>
      </c>
      <c r="E16" s="33" t="s">
        <v>104</v>
      </c>
      <c r="F16" s="33"/>
      <c r="G16" s="35" t="s">
        <v>38</v>
      </c>
      <c r="H16" s="36" t="n">
        <v>1</v>
      </c>
      <c r="I16" s="37" t="n">
        <v>8.5</v>
      </c>
      <c r="J16" s="37" t="n">
        <v>8.5</v>
      </c>
    </row>
    <row r="17" customFormat="false" ht="0.95" hidden="false" customHeight="true" outlineLevel="0" collapsed="false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customFormat="false" ht="15" hidden="false" customHeight="fals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customFormat="false" ht="14.25" hidden="false" customHeight="false" outlineLevel="0" collapsed="false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customFormat="false" ht="14.25" hidden="false" customHeight="false" outlineLevel="0" collapsed="false">
      <c r="A20" s="19"/>
      <c r="B20" s="19"/>
      <c r="C20" s="19"/>
      <c r="D20" s="20"/>
      <c r="E20" s="21"/>
      <c r="F20" s="4"/>
      <c r="G20" s="4"/>
      <c r="H20" s="22"/>
      <c r="I20" s="22"/>
      <c r="J20" s="22"/>
    </row>
    <row r="21" customFormat="false" ht="14.25" hidden="false" customHeight="false" outlineLevel="0" collapsed="false">
      <c r="A21" s="19"/>
      <c r="B21" s="19"/>
      <c r="C21" s="19"/>
      <c r="D21" s="20"/>
      <c r="E21" s="21"/>
      <c r="F21" s="4"/>
      <c r="G21" s="4"/>
      <c r="H21" s="22"/>
      <c r="I21" s="22"/>
      <c r="J21" s="22"/>
    </row>
    <row r="22" customFormat="false" ht="14.25" hidden="false" customHeight="false" outlineLevel="0" collapsed="false">
      <c r="A22" s="19"/>
      <c r="B22" s="19"/>
      <c r="C22" s="19"/>
      <c r="D22" s="20"/>
      <c r="E22" s="21"/>
      <c r="F22" s="4"/>
      <c r="G22" s="4"/>
      <c r="H22" s="22"/>
      <c r="I22" s="22"/>
      <c r="J22" s="22"/>
    </row>
    <row r="23" customFormat="false" ht="14.25" hidden="false" customHeight="false" outlineLevel="0" collapsed="false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customFormat="false" ht="14.25" hidden="false" customHeight="false" outlineLevel="0" collapsed="false">
      <c r="A24" s="24"/>
      <c r="B24" s="24"/>
      <c r="C24" s="24"/>
      <c r="D24" s="24"/>
      <c r="E24" s="24"/>
      <c r="F24" s="24"/>
      <c r="G24" s="24"/>
      <c r="H24" s="24"/>
      <c r="I24" s="24"/>
      <c r="J24" s="24"/>
    </row>
  </sheetData>
  <mergeCells count="33">
    <mergeCell ref="C1:D1"/>
    <mergeCell ref="E1:F1"/>
    <mergeCell ref="G1:H1"/>
    <mergeCell ref="I1:J1"/>
    <mergeCell ref="C2:D2"/>
    <mergeCell ref="E2:F2"/>
    <mergeCell ref="G2:H2"/>
    <mergeCell ref="I2:J2"/>
    <mergeCell ref="A3:J3"/>
    <mergeCell ref="E4:F4"/>
    <mergeCell ref="E5:F5"/>
    <mergeCell ref="E6:F6"/>
    <mergeCell ref="E7:F7"/>
    <mergeCell ref="E8:F8"/>
    <mergeCell ref="E9:F9"/>
    <mergeCell ref="H10:I10"/>
    <mergeCell ref="E11:F11"/>
    <mergeCell ref="E12:F12"/>
    <mergeCell ref="E13:F13"/>
    <mergeCell ref="E14:F14"/>
    <mergeCell ref="E15:F15"/>
    <mergeCell ref="E16:F16"/>
    <mergeCell ref="A18:K18"/>
    <mergeCell ref="A20:C20"/>
    <mergeCell ref="F20:G20"/>
    <mergeCell ref="H20:J20"/>
    <mergeCell ref="A21:C21"/>
    <mergeCell ref="F21:G21"/>
    <mergeCell ref="H21:J21"/>
    <mergeCell ref="A22:C22"/>
    <mergeCell ref="F22:G22"/>
    <mergeCell ref="H22:J22"/>
    <mergeCell ref="A24:J24"/>
  </mergeCells>
  <printOptions headings="false" gridLines="false" gridLinesSet="true" horizontalCentered="false" verticalCentered="false"/>
  <pageMargins left="0.5" right="0.5" top="1" bottom="1" header="0.5" footer="0.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&amp;L &amp;CI.C.A.N.P INST. CAMPINAS DE ADM. DE NEG. E PROJETOS 
CNPJ: 07.123.800/0001-49</oddHeader>
    <oddFooter>&amp;L &amp;CRua Regente Feijó 1251 SALA 901 - Centro - Campinas / SP
 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2021-10-11T21:21:40Z</dcterms:created>
  <dc:creator>axlsx</dc:creator>
  <dc:description/>
  <dc:language>pt-BR</dc:language>
  <cp:lastModifiedBy/>
  <cp:lastPrinted>2021-10-11T21:23:49Z</cp:lastPrinted>
  <dcterms:modified xsi:type="dcterms:W3CDTF">2021-10-15T15:01:13Z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