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NV 103656.23 - 500K\"/>
    </mc:Choice>
  </mc:AlternateContent>
  <xr:revisionPtr revIDLastSave="0" documentId="13_ncr:1_{B8C39F65-9AA1-4125-81BF-2B542A5126C1}" xr6:coauthVersionLast="36" xr6:coauthVersionMax="47" xr10:uidLastSave="{00000000-0000-0000-0000-000000000000}"/>
  <bookViews>
    <workbookView xWindow="-120" yWindow="-120" windowWidth="20610" windowHeight="7365" tabRatio="517" activeTab="1" xr2:uid="{00000000-000D-0000-FFFF-FFFF00000000}"/>
  </bookViews>
  <sheets>
    <sheet name="CHECK_LIST" sheetId="6" r:id="rId1"/>
    <sheet name="PO" sheetId="1" r:id="rId2"/>
    <sheet name="CRONOGRAMA" sheetId="10" r:id="rId3"/>
  </sheets>
  <externalReferences>
    <externalReference r:id="rId4"/>
  </externalReferences>
  <definedNames>
    <definedName name="_xlnm._FilterDatabase" localSheetId="0" hidden="1">CHECK_LIST!$B$4:$F$5</definedName>
    <definedName name="_xlnm.Print_Area" localSheetId="2">CRONOGRAMA!$B$2:$H$30</definedName>
    <definedName name="_xlnm.Print_Area" localSheetId="1">PO!$A$1:$L$40</definedName>
    <definedName name="Import.CR">[1]Dados!$G$8</definedName>
    <definedName name="Import.Município">[1]Dados!$G$7</definedName>
    <definedName name="Import.Proponente">[1]Dados!$G$6</definedName>
    <definedName name="Print_Titles_0" localSheetId="0">CHECK_LIST!$2:$5</definedName>
    <definedName name="Print_Titles_0" localSheetId="1">PO!$10:$16</definedName>
    <definedName name="Print_Titles_0_0" localSheetId="0">CHECK_LIST!$2:$5</definedName>
    <definedName name="Print_Titles_0_0" localSheetId="1">PO!$10:$16</definedName>
    <definedName name="Print_Titles_0_0_0" localSheetId="0">CHECK_LIST!$2:$5</definedName>
    <definedName name="Print_Titles_0_0_0" localSheetId="1">PO!$10:$16</definedName>
    <definedName name="_xlnm.Print_Titles" localSheetId="0">CHECK_LIST!$4:$4</definedName>
    <definedName name="_xlnm.Print_Titles" localSheetId="1">PO!$10:$16</definedName>
  </definedNames>
  <calcPr calcId="191029"/>
</workbook>
</file>

<file path=xl/calcChain.xml><?xml version="1.0" encoding="utf-8"?>
<calcChain xmlns="http://schemas.openxmlformats.org/spreadsheetml/2006/main">
  <c r="H23" i="1" l="1"/>
  <c r="H22" i="1"/>
  <c r="H21" i="1"/>
  <c r="J24" i="1" l="1"/>
  <c r="B24" i="10" l="1"/>
  <c r="B22" i="10"/>
  <c r="C38" i="1"/>
  <c r="C36" i="1"/>
  <c r="C6" i="10" l="1"/>
  <c r="C5" i="10"/>
  <c r="H24" i="1" l="1"/>
  <c r="K24" i="1" s="1"/>
  <c r="C4" i="10"/>
  <c r="C3" i="10"/>
  <c r="J23" i="1" l="1"/>
  <c r="K23" i="1" s="1"/>
  <c r="J21" i="1"/>
  <c r="K21" i="1" s="1"/>
  <c r="J22" i="1"/>
  <c r="K22" i="1" s="1"/>
  <c r="J20" i="1"/>
  <c r="K20" i="1" l="1"/>
  <c r="K25" i="1" s="1"/>
  <c r="H6" i="10" l="1"/>
  <c r="F12" i="10" s="1"/>
  <c r="H11" i="10" l="1"/>
  <c r="G12" i="10"/>
  <c r="E12" i="10"/>
  <c r="H12" i="10" l="1"/>
</calcChain>
</file>

<file path=xl/sharedStrings.xml><?xml version="1.0" encoding="utf-8"?>
<sst xmlns="http://schemas.openxmlformats.org/spreadsheetml/2006/main" count="94" uniqueCount="78">
  <si>
    <t>RECAPEAMENTO ASFÁLTICO</t>
  </si>
  <si>
    <t>1.1</t>
  </si>
  <si>
    <t>M2</t>
  </si>
  <si>
    <t>1.3</t>
  </si>
  <si>
    <t>1.4</t>
  </si>
  <si>
    <t>ITEM</t>
  </si>
  <si>
    <t>54.03.230</t>
  </si>
  <si>
    <t>CAMADA DE ROLAMENTO EM CONCRETO ASFÁLTICO USINADO A QUENTE - (CBUQ)</t>
  </si>
  <si>
    <t>M3</t>
  </si>
  <si>
    <t>54.03.210</t>
  </si>
  <si>
    <t>IMPRIMAÇÃO BETUMINOSA LIGANTE</t>
  </si>
  <si>
    <t>VARRIÇÃO DE PAVIMENTO PARA RECAPEAMENTO</t>
  </si>
  <si>
    <t>54.01.410</t>
  </si>
  <si>
    <t>02.08.020</t>
  </si>
  <si>
    <t>PLACA DE IDENTIFICAÇÃO PARA OBRA</t>
  </si>
  <si>
    <t>BDI:</t>
  </si>
  <si>
    <t>FIM</t>
  </si>
  <si>
    <t>BAIRRO</t>
  </si>
  <si>
    <t>INÍCIO</t>
  </si>
  <si>
    <t>ÁREA (M2)</t>
  </si>
  <si>
    <t>RUA</t>
  </si>
  <si>
    <t>RELAÇÃO DE RUAS PARA RECAPEAMENTO</t>
  </si>
  <si>
    <t>CRONOGRAMA FÍSICO-FINANCEIRO</t>
  </si>
  <si>
    <t>MÊS 1 (%)</t>
  </si>
  <si>
    <t>MÊS 2 (%)</t>
  </si>
  <si>
    <t>MÊS 3 (%)</t>
  </si>
  <si>
    <t>VALOR DO ITEM (R$)</t>
  </si>
  <si>
    <t>Pavimentação Asfáltica</t>
  </si>
  <si>
    <t>TOTAL (R$)</t>
  </si>
  <si>
    <t>VALOR TOTAL DO ORÇAMENTO:</t>
  </si>
  <si>
    <t>PLANILHA ORÇAMENTÁRIA</t>
  </si>
  <si>
    <t>FONTE</t>
  </si>
  <si>
    <t>CÓDIGO</t>
  </si>
  <si>
    <t>DESCRIÇÃO</t>
  </si>
  <si>
    <t>UNID</t>
  </si>
  <si>
    <t>QUANTIDADE</t>
  </si>
  <si>
    <t>VALOR UNITÁRIO C/ BDI</t>
  </si>
  <si>
    <t>TOTAL</t>
  </si>
  <si>
    <t>VALOR UNITÁRIO</t>
  </si>
  <si>
    <t>VALOR TOTAL C/BDI</t>
  </si>
  <si>
    <t>RESPONSÁVEL TÉCNICO</t>
  </si>
  <si>
    <t>LOCAL: DIVERSAS VIAS DO MUNICÍPIO</t>
  </si>
  <si>
    <t>OBRA: RECAPEAMENTO ASFÁLTICO</t>
  </si>
  <si>
    <t>CEP</t>
  </si>
  <si>
    <t xml:space="preserve"> </t>
  </si>
  <si>
    <t>JOÃO GUILHERME HIRABAHASI</t>
  </si>
  <si>
    <t>ENGº CIVIL RESPONSÁVEL - CREA Nº 5070185893</t>
  </si>
  <si>
    <t>BASE: CDHU 191 SEM DESONERAÇÃO</t>
  </si>
  <si>
    <t>1.2</t>
  </si>
  <si>
    <t>1.5</t>
  </si>
  <si>
    <t>CDHU</t>
  </si>
  <si>
    <t>01.20.280</t>
  </si>
  <si>
    <t>LEVANTAMENTO PLANIMÉTRICO DE ÁREA PAVIMENTADA PARA VEÍCULO E PEDESTRE</t>
  </si>
  <si>
    <t>AV. ENG. IVANIL FRANCISCHINI</t>
  </si>
  <si>
    <t>AV. MARIA SIRIANI MAIDA</t>
  </si>
  <si>
    <t>JD BOSQUE</t>
  </si>
  <si>
    <t>AV DOS PASSAROS</t>
  </si>
  <si>
    <t>R. PAULO DE BIAZI</t>
  </si>
  <si>
    <t>R. GISELE APARECIDA DO PRADO</t>
  </si>
  <si>
    <t>FIM DO TRECHO</t>
  </si>
  <si>
    <t>R. DR. FLÁVIO PINHEIRO</t>
  </si>
  <si>
    <t>R. NUNILA FERNANDES ARANTES</t>
  </si>
  <si>
    <t>JARDIM PARAÍSO</t>
  </si>
  <si>
    <t>JARDIM TROPICAL</t>
  </si>
  <si>
    <t>JARDIM TERRA BRANCA</t>
  </si>
  <si>
    <t>JARDIM MARGARIDA</t>
  </si>
  <si>
    <t>AV. ENG IVANIL FRANCISCHINI</t>
  </si>
  <si>
    <t>AV. CAROLINA GERETTO DALL'ACQUA</t>
  </si>
  <si>
    <t>R. RAFAEL ALVES LOPES</t>
  </si>
  <si>
    <t>R. MAL. DEODORO</t>
  </si>
  <si>
    <t>14943-472</t>
  </si>
  <si>
    <t>R. PEDRO CICOTTI</t>
  </si>
  <si>
    <t>14942-162</t>
  </si>
  <si>
    <t>14945-012</t>
  </si>
  <si>
    <t>14940-250</t>
  </si>
  <si>
    <t>14942-120</t>
  </si>
  <si>
    <t>14940-560</t>
  </si>
  <si>
    <t>R. NELSON RODRIGUES 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</si>
</sst>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(* #,##0.00_);_(* \(#,##0.00\);_(* \-??_);_(@_)"/>
    <numFmt numFmtId="166" formatCode="_(&quot;R$ &quot;* #,##0.00_);_(&quot;R$ &quot;* \(#,##0.00\);_(&quot;R$ &quot;* \-??_);_(@_)"/>
  </numFmts>
  <fonts count="2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6"/>
      <name val="Arial"/>
      <family val="2"/>
      <charset val="1"/>
    </font>
    <font>
      <sz val="12"/>
      <color indexed="55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0"/>
      <name val="Cambria"/>
      <family val="2"/>
      <scheme val="major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0"/>
      </right>
      <top style="medium">
        <color theme="2" tint="-0.499984740745262"/>
      </top>
      <bottom/>
      <diagonal/>
    </border>
    <border>
      <left style="medium">
        <color theme="0"/>
      </left>
      <right/>
      <top style="medium">
        <color theme="2" tint="-0.499984740745262"/>
      </top>
      <bottom/>
      <diagonal/>
    </border>
    <border>
      <left style="medium">
        <color theme="0"/>
      </left>
      <right style="medium">
        <color theme="2" tint="-0.499984740745262"/>
      </right>
      <top style="medium">
        <color theme="2" tint="-0.499984740745262"/>
      </top>
      <bottom style="medium">
        <color indexed="8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2" tint="-0.499984740745262"/>
      </right>
      <top style="medium">
        <color indexed="8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11">
    <xf numFmtId="0" fontId="0" fillId="0" borderId="0"/>
    <xf numFmtId="0" fontId="7" fillId="0" borderId="0"/>
    <xf numFmtId="166" fontId="7" fillId="0" borderId="0" applyBorder="0" applyProtection="0"/>
    <xf numFmtId="166" fontId="7" fillId="0" borderId="0"/>
    <xf numFmtId="0" fontId="9" fillId="0" borderId="0"/>
    <xf numFmtId="165" fontId="7" fillId="0" borderId="0" applyBorder="0" applyProtection="0"/>
    <xf numFmtId="0" fontId="9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9" fontId="7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2" applyFont="1" applyBorder="1" applyAlignment="1" applyProtection="1">
      <alignment horizontal="center" vertical="center" wrapText="1"/>
    </xf>
    <xf numFmtId="165" fontId="2" fillId="0" borderId="0" xfId="5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6"/>
    <xf numFmtId="0" fontId="12" fillId="0" borderId="0" xfId="6" applyFont="1" applyAlignment="1">
      <alignment horizontal="center" vertical="center"/>
    </xf>
    <xf numFmtId="4" fontId="8" fillId="0" borderId="0" xfId="6" applyNumberFormat="1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19" fillId="0" borderId="0" xfId="6" applyFont="1"/>
    <xf numFmtId="0" fontId="20" fillId="4" borderId="27" xfId="6" applyFont="1" applyFill="1" applyBorder="1" applyAlignment="1">
      <alignment horizontal="center" vertical="center"/>
    </xf>
    <xf numFmtId="4" fontId="21" fillId="4" borderId="28" xfId="6" applyNumberFormat="1" applyFont="1" applyFill="1" applyBorder="1" applyAlignment="1">
      <alignment horizontal="center" vertical="center"/>
    </xf>
    <xf numFmtId="166" fontId="19" fillId="4" borderId="28" xfId="3" applyFont="1" applyFill="1" applyBorder="1"/>
    <xf numFmtId="10" fontId="22" fillId="5" borderId="32" xfId="8" applyNumberFormat="1" applyFont="1" applyFill="1" applyBorder="1" applyAlignment="1" applyProtection="1">
      <alignment horizontal="center" vertical="center"/>
    </xf>
    <xf numFmtId="166" fontId="22" fillId="5" borderId="32" xfId="3" applyFont="1" applyFill="1" applyBorder="1"/>
    <xf numFmtId="164" fontId="18" fillId="3" borderId="32" xfId="7" applyFont="1" applyFill="1" applyBorder="1" applyAlignment="1">
      <alignment vertical="center"/>
    </xf>
    <xf numFmtId="166" fontId="23" fillId="3" borderId="32" xfId="3" applyFont="1" applyFill="1" applyBorder="1"/>
    <xf numFmtId="0" fontId="20" fillId="0" borderId="0" xfId="6" applyFont="1" applyAlignment="1">
      <alignment horizontal="center" vertical="center"/>
    </xf>
    <xf numFmtId="4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vertical="center"/>
    </xf>
    <xf numFmtId="10" fontId="20" fillId="4" borderId="28" xfId="9" applyNumberFormat="1" applyFont="1" applyFill="1" applyBorder="1" applyAlignment="1" applyProtection="1">
      <alignment horizontal="center" vertical="center"/>
    </xf>
    <xf numFmtId="0" fontId="15" fillId="6" borderId="17" xfId="6" applyFont="1" applyFill="1" applyBorder="1" applyAlignment="1">
      <alignment vertical="center"/>
    </xf>
    <xf numFmtId="0" fontId="17" fillId="6" borderId="0" xfId="6" applyFont="1" applyFill="1" applyAlignment="1">
      <alignment vertical="center"/>
    </xf>
    <xf numFmtId="0" fontId="17" fillId="6" borderId="0" xfId="6" applyFont="1" applyFill="1" applyAlignment="1">
      <alignment vertical="center" wrapText="1"/>
    </xf>
    <xf numFmtId="0" fontId="12" fillId="6" borderId="34" xfId="6" applyFont="1" applyFill="1" applyBorder="1" applyAlignment="1">
      <alignment horizontal="center" vertical="center"/>
    </xf>
    <xf numFmtId="0" fontId="12" fillId="6" borderId="35" xfId="6" applyFont="1" applyFill="1" applyBorder="1" applyAlignment="1">
      <alignment horizontal="center" vertical="center"/>
    </xf>
    <xf numFmtId="0" fontId="12" fillId="6" borderId="17" xfId="6" applyFont="1" applyFill="1" applyBorder="1" applyAlignment="1">
      <alignment horizontal="center" vertical="center"/>
    </xf>
    <xf numFmtId="0" fontId="12" fillId="6" borderId="33" xfId="6" applyFont="1" applyFill="1" applyBorder="1" applyAlignment="1">
      <alignment horizontal="center" vertical="center"/>
    </xf>
    <xf numFmtId="0" fontId="12" fillId="6" borderId="18" xfId="6" applyFont="1" applyFill="1" applyBorder="1" applyAlignment="1">
      <alignment horizontal="center" vertical="center"/>
    </xf>
    <xf numFmtId="0" fontId="12" fillId="6" borderId="36" xfId="6" applyFont="1" applyFill="1" applyBorder="1" applyAlignment="1">
      <alignment horizontal="center" vertical="center"/>
    </xf>
    <xf numFmtId="0" fontId="12" fillId="6" borderId="14" xfId="6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0" fontId="15" fillId="6" borderId="0" xfId="6" applyNumberFormat="1" applyFont="1" applyFill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7" fillId="6" borderId="0" xfId="6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0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4" fontId="2" fillId="0" borderId="1" xfId="2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0" fontId="15" fillId="6" borderId="0" xfId="6" applyNumberFormat="1" applyFont="1" applyFill="1" applyAlignment="1">
      <alignment vertical="center" wrapText="1"/>
    </xf>
    <xf numFmtId="0" fontId="15" fillId="6" borderId="0" xfId="6" applyFont="1" applyFill="1" applyBorder="1" applyAlignment="1">
      <alignment vertical="center"/>
    </xf>
    <xf numFmtId="0" fontId="15" fillId="6" borderId="17" xfId="6" applyFont="1" applyFill="1" applyBorder="1" applyAlignment="1">
      <alignment horizontal="left" vertical="center"/>
    </xf>
    <xf numFmtId="44" fontId="3" fillId="0" borderId="1" xfId="2" applyNumberFormat="1" applyFont="1" applyBorder="1" applyAlignment="1" applyProtection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4" fontId="2" fillId="6" borderId="9" xfId="0" applyNumberFormat="1" applyFont="1" applyFill="1" applyBorder="1" applyAlignment="1">
      <alignment horizontal="center" vertical="center" wrapText="1"/>
    </xf>
    <xf numFmtId="44" fontId="2" fillId="6" borderId="9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15" fillId="6" borderId="0" xfId="6" applyNumberFormat="1" applyFont="1" applyFill="1" applyAlignment="1">
      <alignment horizontal="right" vertical="center" wrapText="1"/>
    </xf>
    <xf numFmtId="10" fontId="15" fillId="6" borderId="0" xfId="6" applyNumberFormat="1" applyFont="1" applyFill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15" fillId="6" borderId="17" xfId="6" applyNumberFormat="1" applyFont="1" applyFill="1" applyBorder="1" applyAlignment="1">
      <alignment horizontal="left" vertical="center" wrapText="1"/>
    </xf>
    <xf numFmtId="4" fontId="12" fillId="6" borderId="33" xfId="6" applyNumberFormat="1" applyFont="1" applyFill="1" applyBorder="1" applyAlignment="1">
      <alignment vertical="center" wrapText="1"/>
    </xf>
    <xf numFmtId="166" fontId="11" fillId="6" borderId="33" xfId="2" applyFont="1" applyFill="1" applyBorder="1"/>
    <xf numFmtId="4" fontId="2" fillId="6" borderId="9" xfId="0" quotePrefix="1" applyNumberFormat="1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10" fontId="10" fillId="0" borderId="0" xfId="1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14" fillId="2" borderId="46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4" fontId="10" fillId="0" borderId="54" xfId="0" applyNumberFormat="1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4" fontId="10" fillId="7" borderId="54" xfId="0" applyNumberFormat="1" applyFont="1" applyFill="1" applyBorder="1" applyAlignment="1">
      <alignment horizontal="center" vertical="center" wrapText="1"/>
    </xf>
    <xf numFmtId="0" fontId="10" fillId="7" borderId="55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4" fontId="10" fillId="7" borderId="5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0" fontId="15" fillId="6" borderId="0" xfId="6" applyNumberFormat="1" applyFont="1" applyFill="1" applyAlignment="1">
      <alignment horizontal="right" vertical="center" wrapText="1"/>
    </xf>
    <xf numFmtId="0" fontId="16" fillId="3" borderId="17" xfId="6" applyFont="1" applyFill="1" applyBorder="1" applyAlignment="1">
      <alignment horizontal="center" vertical="center"/>
    </xf>
    <xf numFmtId="0" fontId="16" fillId="3" borderId="0" xfId="6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6" fillId="3" borderId="38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15" fillId="6" borderId="17" xfId="6" applyNumberFormat="1" applyFont="1" applyFill="1" applyBorder="1" applyAlignment="1">
      <alignment horizontal="left" vertical="center" wrapText="1"/>
    </xf>
    <xf numFmtId="0" fontId="15" fillId="6" borderId="17" xfId="6" applyFont="1" applyFill="1" applyBorder="1" applyAlignment="1">
      <alignment horizontal="left" vertical="center" wrapText="1"/>
    </xf>
    <xf numFmtId="0" fontId="15" fillId="6" borderId="0" xfId="6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5" fillId="0" borderId="0" xfId="6" applyFont="1" applyAlignment="1">
      <alignment horizontal="center" vertical="center"/>
    </xf>
    <xf numFmtId="4" fontId="18" fillId="3" borderId="32" xfId="6" applyNumberFormat="1" applyFont="1" applyFill="1" applyBorder="1" applyAlignment="1">
      <alignment horizontal="center" vertical="center"/>
    </xf>
    <xf numFmtId="0" fontId="19" fillId="0" borderId="0" xfId="6" applyFont="1" applyAlignment="1">
      <alignment horizontal="center" vertical="center"/>
    </xf>
    <xf numFmtId="10" fontId="20" fillId="4" borderId="28" xfId="9" applyNumberFormat="1" applyFont="1" applyFill="1" applyBorder="1" applyAlignment="1" applyProtection="1">
      <alignment horizontal="center" vertical="center"/>
    </xf>
    <xf numFmtId="4" fontId="22" fillId="5" borderId="29" xfId="6" applyNumberFormat="1" applyFont="1" applyFill="1" applyBorder="1" applyAlignment="1">
      <alignment horizontal="center" vertical="center" wrapText="1"/>
    </xf>
    <xf numFmtId="4" fontId="22" fillId="5" borderId="30" xfId="6" applyNumberFormat="1" applyFont="1" applyFill="1" applyBorder="1" applyAlignment="1">
      <alignment horizontal="center" vertical="center" wrapText="1"/>
    </xf>
    <xf numFmtId="4" fontId="22" fillId="5" borderId="31" xfId="6" applyNumberFormat="1" applyFont="1" applyFill="1" applyBorder="1" applyAlignment="1">
      <alignment horizontal="center" vertical="center" wrapText="1"/>
    </xf>
    <xf numFmtId="0" fontId="16" fillId="3" borderId="15" xfId="6" applyFont="1" applyFill="1" applyBorder="1" applyAlignment="1">
      <alignment horizontal="center" vertical="center"/>
    </xf>
    <xf numFmtId="0" fontId="16" fillId="3" borderId="16" xfId="6" applyFont="1" applyFill="1" applyBorder="1" applyAlignment="1">
      <alignment horizontal="center" vertical="center"/>
    </xf>
    <xf numFmtId="0" fontId="18" fillId="3" borderId="19" xfId="6" applyFont="1" applyFill="1" applyBorder="1" applyAlignment="1">
      <alignment horizontal="center" vertical="center"/>
    </xf>
    <xf numFmtId="0" fontId="18" fillId="3" borderId="15" xfId="6" applyFont="1" applyFill="1" applyBorder="1" applyAlignment="1">
      <alignment horizontal="center" vertical="center"/>
    </xf>
    <xf numFmtId="0" fontId="18" fillId="3" borderId="20" xfId="6" applyFont="1" applyFill="1" applyBorder="1" applyAlignment="1">
      <alignment horizontal="center" vertical="center"/>
    </xf>
    <xf numFmtId="0" fontId="18" fillId="3" borderId="23" xfId="6" applyFont="1" applyFill="1" applyBorder="1" applyAlignment="1">
      <alignment horizontal="center" vertical="center"/>
    </xf>
    <xf numFmtId="0" fontId="18" fillId="3" borderId="0" xfId="6" applyFont="1" applyFill="1" applyAlignment="1">
      <alignment horizontal="center" vertical="center"/>
    </xf>
    <xf numFmtId="0" fontId="18" fillId="3" borderId="24" xfId="6" applyFont="1" applyFill="1" applyBorder="1" applyAlignment="1">
      <alignment horizontal="center" vertical="center"/>
    </xf>
    <xf numFmtId="4" fontId="18" fillId="3" borderId="21" xfId="6" applyNumberFormat="1" applyFont="1" applyFill="1" applyBorder="1" applyAlignment="1">
      <alignment horizontal="center" vertical="center"/>
    </xf>
    <xf numFmtId="4" fontId="18" fillId="3" borderId="25" xfId="6" applyNumberFormat="1" applyFont="1" applyFill="1" applyBorder="1" applyAlignment="1">
      <alignment horizontal="center" vertical="center"/>
    </xf>
    <xf numFmtId="0" fontId="18" fillId="3" borderId="22" xfId="6" applyFont="1" applyFill="1" applyBorder="1" applyAlignment="1">
      <alignment horizontal="center" vertical="center" wrapText="1"/>
    </xf>
    <xf numFmtId="0" fontId="18" fillId="3" borderId="26" xfId="6" applyFont="1" applyFill="1" applyBorder="1" applyAlignment="1">
      <alignment horizontal="center" vertical="center" wrapText="1"/>
    </xf>
  </cellXfs>
  <cellStyles count="11">
    <cellStyle name="Excel Built-in Normal" xfId="1" xr:uid="{00000000-0005-0000-0000-000000000000}"/>
    <cellStyle name="Moeda" xfId="2" builtinId="4"/>
    <cellStyle name="Moeda 2" xfId="3" xr:uid="{00000000-0005-0000-0000-000002000000}"/>
    <cellStyle name="Moeda 3" xfId="7" xr:uid="{00000000-0005-0000-0000-000003000000}"/>
    <cellStyle name="Normal" xfId="0" builtinId="0"/>
    <cellStyle name="Normal 2" xfId="4" xr:uid="{00000000-0005-0000-0000-000005000000}"/>
    <cellStyle name="Normal 2 2" xfId="6" xr:uid="{00000000-0005-0000-0000-000006000000}"/>
    <cellStyle name="Porcentagem" xfId="10" builtinId="5"/>
    <cellStyle name="Porcentagem 2" xfId="8" xr:uid="{00000000-0005-0000-0000-000008000000}"/>
    <cellStyle name="Porcentagem 2 2" xfId="9" xr:uid="{00000000-0005-0000-0000-000009000000}"/>
    <cellStyle name="Vírgula" xfId="5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BAB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41237</xdr:colOff>
      <xdr:row>1</xdr:row>
      <xdr:rowOff>214255</xdr:rowOff>
    </xdr:from>
    <xdr:to>
      <xdr:col>4</xdr:col>
      <xdr:colOff>9861</xdr:colOff>
      <xdr:row>6</xdr:row>
      <xdr:rowOff>150606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BCF0B41-75C7-4474-B790-1B5B1A7566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9" t="11813" r="5503" b="13019"/>
        <a:stretch/>
      </xdr:blipFill>
      <xdr:spPr>
        <a:xfrm>
          <a:off x="1036319" y="312867"/>
          <a:ext cx="1259542" cy="1119692"/>
        </a:xfrm>
        <a:prstGeom prst="rect">
          <a:avLst/>
        </a:prstGeom>
      </xdr:spPr>
    </xdr:pic>
    <xdr:clientData/>
  </xdr:twoCellAnchor>
  <xdr:twoCellAnchor>
    <xdr:from>
      <xdr:col>5</xdr:col>
      <xdr:colOff>1086970</xdr:colOff>
      <xdr:row>34</xdr:row>
      <xdr:rowOff>89647</xdr:rowOff>
    </xdr:from>
    <xdr:to>
      <xdr:col>7</xdr:col>
      <xdr:colOff>909918</xdr:colOff>
      <xdr:row>34</xdr:row>
      <xdr:rowOff>89647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45421FFB-9C3A-41C6-9B5D-98C1A3870553}"/>
            </a:ext>
          </a:extLst>
        </xdr:cNvPr>
        <xdr:cNvCxnSpPr/>
      </xdr:nvCxnSpPr>
      <xdr:spPr>
        <a:xfrm>
          <a:off x="5591735" y="4997823"/>
          <a:ext cx="530262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0</xdr:rowOff>
    </xdr:from>
    <xdr:to>
      <xdr:col>2</xdr:col>
      <xdr:colOff>53341</xdr:colOff>
      <xdr:row>6</xdr:row>
      <xdr:rowOff>7621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183D01-923B-4C07-99EE-3EBF05E7F4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9" t="11813" r="5503" b="13019"/>
        <a:stretch/>
      </xdr:blipFill>
      <xdr:spPr>
        <a:xfrm>
          <a:off x="60960" y="91440"/>
          <a:ext cx="1264921" cy="1066801"/>
        </a:xfrm>
        <a:prstGeom prst="rect">
          <a:avLst/>
        </a:prstGeom>
      </xdr:spPr>
    </xdr:pic>
    <xdr:clientData/>
  </xdr:twoCellAnchor>
  <xdr:twoCellAnchor>
    <xdr:from>
      <xdr:col>2</xdr:col>
      <xdr:colOff>1912620</xdr:colOff>
      <xdr:row>20</xdr:row>
      <xdr:rowOff>160020</xdr:rowOff>
    </xdr:from>
    <xdr:to>
      <xdr:col>5</xdr:col>
      <xdr:colOff>922020</xdr:colOff>
      <xdr:row>20</xdr:row>
      <xdr:rowOff>160020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7C562E9A-DEB8-4166-91DC-963AF8284D36}"/>
            </a:ext>
          </a:extLst>
        </xdr:cNvPr>
        <xdr:cNvCxnSpPr/>
      </xdr:nvCxnSpPr>
      <xdr:spPr>
        <a:xfrm>
          <a:off x="3185160" y="3108960"/>
          <a:ext cx="30403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J-PC\Users\planejamento\Documents\servidor\SECRETARIA%20DE%20PLANEJAMENTO\2017\CONV&#202;NIOS%20FEDERAIS\gigov%2017\2&#186;%20envio\planilha%20multipla\PLANILHA%20M&#218;LTIPLA%20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 refreshError="1"/>
      <sheetData sheetId="1" refreshError="1"/>
      <sheetData sheetId="2">
        <row r="6">
          <cell r="G6" t="str">
            <v>PREFEITURA MUNICIPAL DA ESTÂNCIA TURÍSTICA DE IBITINGA</v>
          </cell>
        </row>
        <row r="7">
          <cell r="G7" t="str">
            <v>IBITINGA/SP</v>
          </cell>
        </row>
        <row r="8">
          <cell r="G8" t="str">
            <v>1040782-17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8"/>
  <sheetViews>
    <sheetView showGridLines="0" zoomScale="70" zoomScaleNormal="70" workbookViewId="0">
      <pane ySplit="4" topLeftCell="A5" activePane="bottomLeft" state="frozen"/>
      <selection pane="bottomLeft" activeCell="B2" sqref="B2:G3"/>
    </sheetView>
  </sheetViews>
  <sheetFormatPr defaultColWidth="9.140625" defaultRowHeight="15" x14ac:dyDescent="0.2"/>
  <cols>
    <col min="1" max="1" width="30.28515625" style="1" customWidth="1"/>
    <col min="2" max="2" width="36.85546875" style="1" customWidth="1"/>
    <col min="3" max="3" width="38.7109375" style="1" bestFit="1" customWidth="1"/>
    <col min="4" max="4" width="37.28515625" style="1" customWidth="1"/>
    <col min="5" max="5" width="35.85546875" style="2" bestFit="1" customWidth="1"/>
    <col min="6" max="6" width="19.5703125" style="1" bestFit="1" customWidth="1"/>
    <col min="7" max="7" width="18" style="1" hidden="1" customWidth="1"/>
    <col min="8" max="16384" width="9.140625" style="1"/>
  </cols>
  <sheetData>
    <row r="1" spans="2:7" ht="15.75" thickBot="1" x14ac:dyDescent="0.25">
      <c r="B1"/>
      <c r="C1"/>
      <c r="D1"/>
      <c r="E1"/>
      <c r="F1"/>
    </row>
    <row r="2" spans="2:7" ht="15.75" customHeight="1" x14ac:dyDescent="0.2">
      <c r="B2" s="95" t="s">
        <v>21</v>
      </c>
      <c r="C2" s="96"/>
      <c r="D2" s="96"/>
      <c r="E2" s="96"/>
      <c r="F2" s="96"/>
      <c r="G2" s="97"/>
    </row>
    <row r="3" spans="2:7" ht="15.75" customHeight="1" x14ac:dyDescent="0.2">
      <c r="B3" s="98"/>
      <c r="C3" s="99"/>
      <c r="D3" s="99"/>
      <c r="E3" s="99"/>
      <c r="F3" s="99"/>
      <c r="G3" s="100"/>
    </row>
    <row r="4" spans="2:7" ht="20.25" customHeight="1" x14ac:dyDescent="0.2">
      <c r="B4" s="84" t="s">
        <v>17</v>
      </c>
      <c r="C4" s="83" t="s">
        <v>20</v>
      </c>
      <c r="D4" s="83" t="s">
        <v>18</v>
      </c>
      <c r="E4" s="83" t="s">
        <v>16</v>
      </c>
      <c r="F4" s="83" t="s">
        <v>19</v>
      </c>
      <c r="G4" s="85" t="s">
        <v>43</v>
      </c>
    </row>
    <row r="5" spans="2:7" s="7" customFormat="1" ht="15.75" x14ac:dyDescent="0.2">
      <c r="B5" s="86" t="s">
        <v>62</v>
      </c>
      <c r="C5" s="79" t="s">
        <v>54</v>
      </c>
      <c r="D5" s="79" t="s">
        <v>53</v>
      </c>
      <c r="E5" s="79" t="s">
        <v>56</v>
      </c>
      <c r="F5" s="79">
        <v>3090.17</v>
      </c>
      <c r="G5" s="87" t="s">
        <v>70</v>
      </c>
    </row>
    <row r="6" spans="2:7" s="7" customFormat="1" ht="39.75" customHeight="1" x14ac:dyDescent="0.2">
      <c r="B6" s="88" t="s">
        <v>63</v>
      </c>
      <c r="C6" s="80" t="s">
        <v>71</v>
      </c>
      <c r="D6" s="80" t="s">
        <v>58</v>
      </c>
      <c r="E6" s="80" t="s">
        <v>59</v>
      </c>
      <c r="F6" s="80">
        <v>2187.9699999999998</v>
      </c>
      <c r="G6" s="89" t="s">
        <v>72</v>
      </c>
    </row>
    <row r="7" spans="2:7" s="7" customFormat="1" ht="31.5" x14ac:dyDescent="0.2">
      <c r="B7" s="86" t="s">
        <v>55</v>
      </c>
      <c r="C7" s="79" t="s">
        <v>57</v>
      </c>
      <c r="D7" s="79" t="s">
        <v>67</v>
      </c>
      <c r="E7" s="79" t="s">
        <v>68</v>
      </c>
      <c r="F7" s="79">
        <v>2200.5</v>
      </c>
      <c r="G7" s="87" t="s">
        <v>73</v>
      </c>
    </row>
    <row r="8" spans="2:7" s="7" customFormat="1" ht="15.75" x14ac:dyDescent="0.2">
      <c r="B8" s="88" t="s">
        <v>64</v>
      </c>
      <c r="C8" s="80" t="s">
        <v>60</v>
      </c>
      <c r="D8" s="80" t="s">
        <v>66</v>
      </c>
      <c r="E8" s="80" t="s">
        <v>69</v>
      </c>
      <c r="F8" s="80">
        <v>1161.82</v>
      </c>
      <c r="G8" s="89" t="s">
        <v>74</v>
      </c>
    </row>
    <row r="9" spans="2:7" s="7" customFormat="1" ht="15.75" x14ac:dyDescent="0.2">
      <c r="B9" s="86" t="s">
        <v>65</v>
      </c>
      <c r="C9" s="79" t="s">
        <v>61</v>
      </c>
      <c r="D9" s="79" t="s">
        <v>18</v>
      </c>
      <c r="E9" s="79" t="s">
        <v>66</v>
      </c>
      <c r="F9" s="79">
        <v>993.87</v>
      </c>
      <c r="G9" s="87" t="s">
        <v>75</v>
      </c>
    </row>
    <row r="10" spans="2:7" s="7" customFormat="1" ht="32.25" thickBot="1" x14ac:dyDescent="0.25">
      <c r="B10" s="90" t="s">
        <v>65</v>
      </c>
      <c r="C10" s="91" t="s">
        <v>77</v>
      </c>
      <c r="D10" s="91" t="s">
        <v>61</v>
      </c>
      <c r="E10" s="91" t="s">
        <v>66</v>
      </c>
      <c r="F10" s="91">
        <v>1014.71</v>
      </c>
      <c r="G10" s="92" t="s">
        <v>76</v>
      </c>
    </row>
    <row r="11" spans="2:7" s="7" customFormat="1" ht="15.75" x14ac:dyDescent="0.2">
      <c r="B11" s="77"/>
      <c r="C11" s="77"/>
      <c r="D11" s="77"/>
      <c r="E11" s="77"/>
      <c r="F11" s="78"/>
      <c r="G11" s="78"/>
    </row>
    <row r="12" spans="2:7" s="7" customFormat="1" ht="15.75" x14ac:dyDescent="0.2">
      <c r="B12" s="77"/>
      <c r="C12" s="81"/>
      <c r="D12" s="81"/>
      <c r="E12" s="77"/>
      <c r="F12" s="78"/>
      <c r="G12" s="78"/>
    </row>
    <row r="13" spans="2:7" s="7" customFormat="1" ht="15.75" x14ac:dyDescent="0.2">
      <c r="B13" s="77"/>
      <c r="C13" s="81"/>
      <c r="D13" s="81"/>
      <c r="E13" s="77"/>
      <c r="F13" s="78"/>
      <c r="G13" s="78"/>
    </row>
    <row r="14" spans="2:7" s="7" customFormat="1" ht="15.75" x14ac:dyDescent="0.2">
      <c r="B14" s="77"/>
      <c r="C14" s="81"/>
      <c r="D14" s="81"/>
      <c r="E14" s="77"/>
      <c r="F14" s="78"/>
      <c r="G14" s="78"/>
    </row>
    <row r="15" spans="2:7" s="7" customFormat="1" ht="15.75" x14ac:dyDescent="0.2">
      <c r="B15" s="77"/>
      <c r="C15" s="81"/>
      <c r="D15" s="81"/>
      <c r="E15" s="77"/>
      <c r="F15" s="78"/>
      <c r="G15" s="78"/>
    </row>
    <row r="16" spans="2:7" s="7" customFormat="1" ht="15.75" x14ac:dyDescent="0.2">
      <c r="B16" s="77"/>
      <c r="C16" s="81"/>
      <c r="D16" s="81"/>
      <c r="E16" s="77"/>
      <c r="F16" s="78"/>
      <c r="G16" s="78"/>
    </row>
    <row r="17" spans="2:7" s="7" customFormat="1" ht="15.75" x14ac:dyDescent="0.2">
      <c r="B17" s="77"/>
      <c r="C17" s="81"/>
      <c r="D17" s="81"/>
      <c r="E17" s="77"/>
      <c r="F17" s="78"/>
      <c r="G17" s="78"/>
    </row>
    <row r="18" spans="2:7" s="7" customFormat="1" ht="15.75" x14ac:dyDescent="0.2">
      <c r="B18" s="77"/>
      <c r="C18" s="81"/>
      <c r="D18" s="81"/>
      <c r="E18" s="77"/>
      <c r="F18" s="78"/>
      <c r="G18" s="78"/>
    </row>
    <row r="19" spans="2:7" x14ac:dyDescent="0.2">
      <c r="B19" s="67"/>
      <c r="C19" s="67"/>
      <c r="D19" s="67"/>
      <c r="F19" s="67"/>
      <c r="G19" s="67"/>
    </row>
    <row r="20" spans="2:7" s="67" customFormat="1" ht="30" customHeight="1" x14ac:dyDescent="0.2">
      <c r="B20" s="93" t="s">
        <v>45</v>
      </c>
      <c r="C20" s="93"/>
      <c r="D20" s="93"/>
      <c r="E20" s="93"/>
      <c r="F20" s="93"/>
      <c r="G20" s="1"/>
    </row>
    <row r="21" spans="2:7" s="67" customFormat="1" x14ac:dyDescent="0.2">
      <c r="B21" s="94" t="s">
        <v>40</v>
      </c>
      <c r="C21" s="94"/>
      <c r="D21" s="94"/>
      <c r="E21" s="94"/>
      <c r="F21" s="94"/>
      <c r="G21" s="1"/>
    </row>
    <row r="22" spans="2:7" s="67" customFormat="1" ht="60" customHeight="1" x14ac:dyDescent="0.2">
      <c r="B22" s="94" t="s">
        <v>46</v>
      </c>
      <c r="C22" s="94"/>
      <c r="D22" s="94"/>
      <c r="E22" s="94"/>
      <c r="F22" s="94"/>
      <c r="G22" s="1"/>
    </row>
    <row r="23" spans="2:7" s="67" customFormat="1" x14ac:dyDescent="0.2">
      <c r="E23" s="2"/>
      <c r="G23" s="1"/>
    </row>
    <row r="24" spans="2:7" s="67" customFormat="1" x14ac:dyDescent="0.2">
      <c r="E24" s="2"/>
      <c r="G24" s="1"/>
    </row>
    <row r="25" spans="2:7" s="67" customFormat="1" x14ac:dyDescent="0.2">
      <c r="E25" s="2"/>
      <c r="G25" s="1"/>
    </row>
    <row r="26" spans="2:7" x14ac:dyDescent="0.2">
      <c r="B26" s="67"/>
      <c r="C26" s="67"/>
      <c r="D26" s="67"/>
      <c r="F26" s="67"/>
    </row>
    <row r="27" spans="2:7" x14ac:dyDescent="0.2">
      <c r="B27" s="67"/>
      <c r="C27" s="67"/>
      <c r="D27" s="67"/>
      <c r="F27" s="67"/>
    </row>
    <row r="28" spans="2:7" ht="15" customHeight="1" x14ac:dyDescent="0.2">
      <c r="B28" s="67"/>
      <c r="C28" s="67"/>
      <c r="D28" s="67"/>
      <c r="F28" s="67"/>
    </row>
    <row r="29" spans="2:7" x14ac:dyDescent="0.2">
      <c r="B29" s="67"/>
      <c r="C29" s="67"/>
      <c r="D29" s="67"/>
      <c r="F29" s="67"/>
    </row>
    <row r="30" spans="2:7" x14ac:dyDescent="0.2">
      <c r="B30" s="67"/>
      <c r="C30" s="67"/>
      <c r="D30" s="67"/>
      <c r="F30" s="67"/>
    </row>
    <row r="31" spans="2:7" x14ac:dyDescent="0.2">
      <c r="B31" s="67"/>
      <c r="C31" s="67"/>
      <c r="D31" s="67"/>
      <c r="F31" s="67"/>
    </row>
    <row r="32" spans="2:7" x14ac:dyDescent="0.2">
      <c r="B32" s="67"/>
      <c r="C32" s="67"/>
      <c r="D32" s="67"/>
      <c r="F32" s="67"/>
    </row>
    <row r="33" spans="2:6" x14ac:dyDescent="0.2">
      <c r="B33" s="67"/>
      <c r="C33" s="67"/>
      <c r="D33" s="67"/>
      <c r="F33" s="67"/>
    </row>
    <row r="34" spans="2:6" x14ac:dyDescent="0.2">
      <c r="B34" s="67"/>
      <c r="C34" s="67"/>
      <c r="D34" s="67"/>
      <c r="F34" s="67"/>
    </row>
    <row r="35" spans="2:6" x14ac:dyDescent="0.2">
      <c r="B35" s="67"/>
      <c r="C35" s="67"/>
      <c r="D35" s="67"/>
      <c r="F35" s="67"/>
    </row>
    <row r="36" spans="2:6" x14ac:dyDescent="0.2">
      <c r="B36" s="67"/>
      <c r="C36" s="67"/>
      <c r="D36" s="67"/>
      <c r="F36" s="67"/>
    </row>
    <row r="37" spans="2:6" x14ac:dyDescent="0.2">
      <c r="B37" s="67"/>
      <c r="C37" s="67"/>
      <c r="D37" s="67"/>
      <c r="F37" s="67"/>
    </row>
    <row r="38" spans="2:6" x14ac:dyDescent="0.2">
      <c r="B38" s="67"/>
      <c r="C38" s="67"/>
      <c r="D38" s="67"/>
      <c r="F38" s="67"/>
    </row>
  </sheetData>
  <autoFilter ref="B4:F5" xr:uid="{00000000-0009-0000-0000-000001000000}">
    <sortState ref="B5:F5">
      <sortCondition ref="B4:B5"/>
    </sortState>
  </autoFilter>
  <sortState ref="B5:F5">
    <sortCondition ref="B5"/>
    <sortCondition ref="C5"/>
  </sortState>
  <mergeCells count="4">
    <mergeCell ref="B20:F20"/>
    <mergeCell ref="B21:F21"/>
    <mergeCell ref="B22:F22"/>
    <mergeCell ref="B2:G3"/>
  </mergeCells>
  <phoneticPr fontId="0" type="noConversion"/>
  <printOptions horizontalCentered="1" verticalCentered="1"/>
  <pageMargins left="0" right="0" top="1.5748031496062993" bottom="1.1811023622047245" header="0" footer="0"/>
  <pageSetup paperSize="9" scale="54" firstPageNumber="0" orientation="portrait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39"/>
  <sheetViews>
    <sheetView showGridLines="0" tabSelected="1" zoomScale="85" zoomScaleNormal="85" workbookViewId="0">
      <selection activeCell="E2" sqref="E2:K2"/>
    </sheetView>
  </sheetViews>
  <sheetFormatPr defaultColWidth="9.140625" defaultRowHeight="15" x14ac:dyDescent="0.2"/>
  <cols>
    <col min="1" max="1" width="2.5703125" style="39" customWidth="1"/>
    <col min="2" max="2" width="1.7109375" style="39" customWidth="1"/>
    <col min="3" max="3" width="6.85546875" style="39" bestFit="1" customWidth="1"/>
    <col min="4" max="4" width="11.85546875" style="39" customWidth="1"/>
    <col min="5" max="5" width="34.42578125" style="39" bestFit="1" customWidth="1"/>
    <col min="6" max="6" width="76" style="39" bestFit="1" customWidth="1"/>
    <col min="7" max="7" width="7.140625" style="39" customWidth="1"/>
    <col min="8" max="8" width="16.5703125" style="39" customWidth="1"/>
    <col min="9" max="9" width="16.5703125" style="63" customWidth="1"/>
    <col min="10" max="10" width="20" style="39" bestFit="1" customWidth="1"/>
    <col min="11" max="11" width="26.85546875" style="39" bestFit="1" customWidth="1"/>
    <col min="12" max="12" width="18.5703125" style="39" bestFit="1" customWidth="1"/>
    <col min="13" max="16384" width="9.140625" style="39"/>
  </cols>
  <sheetData>
    <row r="1" spans="2:11" ht="7.9" customHeight="1" x14ac:dyDescent="0.2"/>
    <row r="2" spans="2:11" ht="18" x14ac:dyDescent="0.2">
      <c r="C2" s="32" t="s">
        <v>44</v>
      </c>
      <c r="D2" s="33"/>
      <c r="E2" s="109" t="s">
        <v>30</v>
      </c>
      <c r="F2" s="110"/>
      <c r="G2" s="110"/>
      <c r="H2" s="110"/>
      <c r="I2" s="110"/>
      <c r="J2" s="110"/>
      <c r="K2" s="110"/>
    </row>
    <row r="3" spans="2:11" ht="28.9" customHeight="1" x14ac:dyDescent="0.2">
      <c r="C3" s="34"/>
      <c r="D3" s="35"/>
      <c r="E3" s="116" t="s">
        <v>42</v>
      </c>
      <c r="F3" s="117"/>
      <c r="G3" s="108" t="s">
        <v>15</v>
      </c>
      <c r="H3" s="108"/>
      <c r="I3" s="108"/>
      <c r="J3" s="108"/>
      <c r="K3" s="65">
        <v>0.20760000000000001</v>
      </c>
    </row>
    <row r="4" spans="2:11" ht="15.6" customHeight="1" x14ac:dyDescent="0.2">
      <c r="C4" s="34"/>
      <c r="D4" s="35"/>
      <c r="E4" s="29" t="s">
        <v>41</v>
      </c>
      <c r="F4" s="56"/>
      <c r="G4" s="108"/>
      <c r="H4" s="108"/>
      <c r="I4" s="108"/>
      <c r="J4" s="108"/>
      <c r="K4" s="108"/>
    </row>
    <row r="5" spans="2:11" ht="15.6" customHeight="1" x14ac:dyDescent="0.2">
      <c r="C5" s="34"/>
      <c r="D5" s="35"/>
      <c r="E5" s="57" t="s">
        <v>47</v>
      </c>
      <c r="F5" s="43"/>
      <c r="G5" s="108"/>
      <c r="H5" s="108"/>
      <c r="I5" s="108"/>
      <c r="J5" s="108"/>
      <c r="K5" s="108"/>
    </row>
    <row r="6" spans="2:11" ht="15.6" customHeight="1" x14ac:dyDescent="0.2">
      <c r="C6" s="34"/>
      <c r="D6" s="35"/>
      <c r="E6" s="115"/>
      <c r="F6" s="43"/>
      <c r="G6" s="40"/>
      <c r="H6" s="40"/>
      <c r="I6" s="64"/>
      <c r="J6" s="40"/>
      <c r="K6" s="40"/>
    </row>
    <row r="7" spans="2:11" ht="33" customHeight="1" x14ac:dyDescent="0.2">
      <c r="C7" s="36"/>
      <c r="D7" s="37"/>
      <c r="E7" s="115"/>
      <c r="F7" s="43"/>
      <c r="G7" s="55"/>
      <c r="H7" s="55"/>
      <c r="I7" s="55"/>
      <c r="J7" s="55"/>
      <c r="K7" s="40"/>
    </row>
    <row r="8" spans="2:11" hidden="1" x14ac:dyDescent="0.2"/>
    <row r="9" spans="2:11" hidden="1" x14ac:dyDescent="0.2">
      <c r="C9" s="44"/>
      <c r="D9" s="44"/>
      <c r="E9" s="44"/>
      <c r="F9" s="44"/>
      <c r="G9" s="44"/>
      <c r="H9" s="44"/>
      <c r="I9" s="44"/>
      <c r="J9" s="44"/>
      <c r="K9" s="44"/>
    </row>
    <row r="10" spans="2:11" ht="15.75" hidden="1" customHeight="1" thickBot="1" x14ac:dyDescent="0.25">
      <c r="C10" s="104"/>
      <c r="D10" s="105"/>
      <c r="E10" s="105"/>
      <c r="F10" s="105"/>
      <c r="G10" s="105"/>
      <c r="H10" s="105"/>
      <c r="I10" s="105"/>
      <c r="J10" s="105"/>
      <c r="K10" s="106"/>
    </row>
    <row r="11" spans="2:11" ht="20.25" hidden="1" customHeight="1" thickBot="1" x14ac:dyDescent="0.25">
      <c r="C11" s="101"/>
      <c r="D11" s="102"/>
      <c r="E11" s="102"/>
      <c r="F11" s="102"/>
      <c r="G11" s="102"/>
      <c r="H11" s="102"/>
      <c r="I11" s="102"/>
      <c r="J11" s="102"/>
      <c r="K11" s="103"/>
    </row>
    <row r="12" spans="2:11" ht="15.75" hidden="1" customHeight="1" thickBot="1" x14ac:dyDescent="0.25">
      <c r="C12" s="120"/>
      <c r="D12" s="93"/>
      <c r="E12" s="93"/>
      <c r="F12" s="93"/>
      <c r="G12" s="93"/>
      <c r="H12" s="93"/>
      <c r="I12" s="93"/>
      <c r="J12" s="93"/>
      <c r="K12" s="121"/>
    </row>
    <row r="13" spans="2:11" ht="15.75" hidden="1" customHeight="1" thickBot="1" x14ac:dyDescent="0.25">
      <c r="C13" s="118"/>
      <c r="D13" s="107"/>
      <c r="E13" s="107"/>
      <c r="F13" s="107"/>
      <c r="G13" s="107"/>
      <c r="H13" s="107"/>
      <c r="I13" s="107"/>
      <c r="J13" s="107"/>
      <c r="K13" s="119"/>
    </row>
    <row r="14" spans="2:11" ht="15.75" hidden="1" customHeight="1" thickBot="1" x14ac:dyDescent="0.25">
      <c r="C14" s="118"/>
      <c r="D14" s="107"/>
      <c r="E14" s="107"/>
      <c r="F14" s="107"/>
      <c r="G14" s="41"/>
      <c r="H14" s="107"/>
      <c r="I14" s="107"/>
      <c r="J14" s="107"/>
      <c r="K14" s="45"/>
    </row>
    <row r="15" spans="2:11" ht="15.75" hidden="1" thickBot="1" x14ac:dyDescent="0.25">
      <c r="C15" s="46"/>
      <c r="D15" s="42"/>
      <c r="E15" s="42"/>
      <c r="F15" s="42"/>
      <c r="G15" s="42"/>
      <c r="H15" s="111"/>
      <c r="I15" s="111"/>
      <c r="J15" s="111"/>
      <c r="K15" s="47"/>
    </row>
    <row r="16" spans="2:11" ht="16.5" hidden="1" thickBot="1" x14ac:dyDescent="0.25">
      <c r="B16" s="7"/>
      <c r="C16" s="10"/>
      <c r="D16" s="11"/>
      <c r="E16" s="11"/>
      <c r="F16" s="11"/>
      <c r="G16" s="11"/>
      <c r="H16" s="11"/>
      <c r="I16" s="11"/>
      <c r="J16" s="11"/>
      <c r="K16" s="12"/>
    </row>
    <row r="17" spans="1:255" ht="4.9000000000000004" customHeight="1" thickBot="1" x14ac:dyDescent="0.25">
      <c r="B17" s="7"/>
      <c r="C17" s="3"/>
      <c r="D17" s="44"/>
      <c r="E17" s="44"/>
      <c r="F17" s="48"/>
      <c r="G17" s="44"/>
      <c r="H17" s="4"/>
      <c r="I17" s="4"/>
      <c r="J17" s="5"/>
      <c r="K17" s="5"/>
    </row>
    <row r="18" spans="1:255" ht="15.75" customHeight="1" thickBot="1" x14ac:dyDescent="0.25">
      <c r="B18" s="7"/>
      <c r="C18" s="73">
        <v>1</v>
      </c>
      <c r="D18" s="112" t="s">
        <v>0</v>
      </c>
      <c r="E18" s="112"/>
      <c r="F18" s="112"/>
      <c r="G18" s="112"/>
      <c r="H18" s="112"/>
      <c r="I18" s="112"/>
      <c r="J18" s="112"/>
      <c r="K18" s="113"/>
    </row>
    <row r="19" spans="1:255" ht="48" thickBot="1" x14ac:dyDescent="0.25">
      <c r="B19" s="7"/>
      <c r="C19" s="74" t="s">
        <v>5</v>
      </c>
      <c r="D19" s="75" t="s">
        <v>31</v>
      </c>
      <c r="E19" s="75" t="s">
        <v>32</v>
      </c>
      <c r="F19" s="75" t="s">
        <v>33</v>
      </c>
      <c r="G19" s="75" t="s">
        <v>34</v>
      </c>
      <c r="H19" s="75" t="s">
        <v>35</v>
      </c>
      <c r="I19" s="75" t="s">
        <v>38</v>
      </c>
      <c r="J19" s="75" t="s">
        <v>36</v>
      </c>
      <c r="K19" s="76" t="s">
        <v>39</v>
      </c>
    </row>
    <row r="20" spans="1:255" s="49" customFormat="1" ht="15.75" thickBot="1" x14ac:dyDescent="0.25">
      <c r="A20" s="7"/>
      <c r="B20" s="7"/>
      <c r="C20" s="59" t="s">
        <v>1</v>
      </c>
      <c r="D20" s="60" t="s">
        <v>50</v>
      </c>
      <c r="E20" s="60" t="s">
        <v>13</v>
      </c>
      <c r="F20" s="60" t="s">
        <v>14</v>
      </c>
      <c r="G20" s="60" t="s">
        <v>2</v>
      </c>
      <c r="H20" s="61">
        <v>6</v>
      </c>
      <c r="I20" s="71">
        <v>890.9</v>
      </c>
      <c r="J20" s="62">
        <f>ROUND(I20*(1+$K$3),2)</f>
        <v>1075.8499999999999</v>
      </c>
      <c r="K20" s="62">
        <f>ROUND(J20*H20,2)</f>
        <v>6455.1</v>
      </c>
      <c r="L20" s="6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49" customFormat="1" ht="15.75" thickBot="1" x14ac:dyDescent="0.25">
      <c r="A21" s="7"/>
      <c r="B21" s="7"/>
      <c r="C21" s="8" t="s">
        <v>48</v>
      </c>
      <c r="D21" s="9" t="s">
        <v>50</v>
      </c>
      <c r="E21" s="9" t="s">
        <v>12</v>
      </c>
      <c r="F21" s="9" t="s">
        <v>11</v>
      </c>
      <c r="G21" s="9" t="s">
        <v>2</v>
      </c>
      <c r="H21" s="50">
        <f>ROUND(SUM(CHECK_LIST!$F$5:$F$11),2)</f>
        <v>10649.04</v>
      </c>
      <c r="I21" s="50">
        <v>0.81</v>
      </c>
      <c r="J21" s="51">
        <f t="shared" ref="J21:J24" si="0">ROUND(I21*(1+$K$3),2)</f>
        <v>0.98</v>
      </c>
      <c r="K21" s="51">
        <f t="shared" ref="K21:K24" si="1">ROUND(J21*H21,2)</f>
        <v>10436.06</v>
      </c>
      <c r="L21" s="6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49" customFormat="1" ht="15.75" thickBot="1" x14ac:dyDescent="0.25">
      <c r="A22" s="7"/>
      <c r="B22" s="7"/>
      <c r="C22" s="59" t="s">
        <v>3</v>
      </c>
      <c r="D22" s="60" t="s">
        <v>50</v>
      </c>
      <c r="E22" s="60" t="s">
        <v>6</v>
      </c>
      <c r="F22" s="60" t="s">
        <v>10</v>
      </c>
      <c r="G22" s="60" t="s">
        <v>2</v>
      </c>
      <c r="H22" s="61">
        <f>ROUND(SUM(CHECK_LIST!$F$5:$F$11),2)</f>
        <v>10649.04</v>
      </c>
      <c r="I22" s="61">
        <v>7.11</v>
      </c>
      <c r="J22" s="62">
        <f t="shared" si="0"/>
        <v>8.59</v>
      </c>
      <c r="K22" s="62">
        <f t="shared" si="1"/>
        <v>91475.25</v>
      </c>
      <c r="L22" s="6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49" customFormat="1" ht="30.75" thickBot="1" x14ac:dyDescent="0.25">
      <c r="A23" s="7"/>
      <c r="B23" s="7"/>
      <c r="C23" s="8" t="s">
        <v>4</v>
      </c>
      <c r="D23" s="9" t="s">
        <v>50</v>
      </c>
      <c r="E23" s="9" t="s">
        <v>9</v>
      </c>
      <c r="F23" s="9" t="s">
        <v>7</v>
      </c>
      <c r="G23" s="9" t="s">
        <v>8</v>
      </c>
      <c r="H23" s="50">
        <f>ROUND(SUM(CHECK_LIST!$F$5:$F$11)*0.03,2)</f>
        <v>319.47000000000003</v>
      </c>
      <c r="I23" s="50">
        <v>1504.05</v>
      </c>
      <c r="J23" s="51">
        <f t="shared" si="0"/>
        <v>1816.29</v>
      </c>
      <c r="K23" s="51">
        <f t="shared" si="1"/>
        <v>580250.17000000004</v>
      </c>
      <c r="L23" s="6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49" customFormat="1" ht="30.75" thickBot="1" x14ac:dyDescent="0.25">
      <c r="A24" s="7"/>
      <c r="B24" s="7"/>
      <c r="C24" s="59" t="s">
        <v>49</v>
      </c>
      <c r="D24" s="60" t="s">
        <v>50</v>
      </c>
      <c r="E24" s="60" t="s">
        <v>51</v>
      </c>
      <c r="F24" s="60" t="s">
        <v>52</v>
      </c>
      <c r="G24" s="60" t="s">
        <v>2</v>
      </c>
      <c r="H24" s="61">
        <f>H21</f>
        <v>10649.04</v>
      </c>
      <c r="I24" s="61">
        <v>0.2</v>
      </c>
      <c r="J24" s="62">
        <f t="shared" si="0"/>
        <v>0.24</v>
      </c>
      <c r="K24" s="62">
        <f t="shared" si="1"/>
        <v>2555.77</v>
      </c>
      <c r="L24" s="6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16.5" customHeight="1" thickBot="1" x14ac:dyDescent="0.25">
      <c r="C25" s="3"/>
      <c r="D25" s="44"/>
      <c r="E25" s="44"/>
      <c r="F25" s="48"/>
      <c r="G25" s="52"/>
      <c r="H25" s="114" t="s">
        <v>37</v>
      </c>
      <c r="I25" s="114"/>
      <c r="J25" s="114"/>
      <c r="K25" s="58">
        <f>ROUND(SUM(K20:K24),2)</f>
        <v>691172.35</v>
      </c>
      <c r="L25" s="67"/>
    </row>
    <row r="26" spans="1:255" x14ac:dyDescent="0.2">
      <c r="C26" s="44"/>
      <c r="D26" s="44"/>
      <c r="E26" s="44"/>
      <c r="F26" s="44"/>
      <c r="G26" s="44"/>
      <c r="H26" s="53"/>
      <c r="I26" s="53"/>
      <c r="J26" s="44"/>
      <c r="K26" s="6"/>
      <c r="L26" s="72"/>
    </row>
    <row r="27" spans="1:255" x14ac:dyDescent="0.2">
      <c r="C27" s="44"/>
      <c r="D27" s="44"/>
      <c r="E27" s="44"/>
      <c r="F27" s="54"/>
      <c r="G27" s="44"/>
      <c r="H27" s="44"/>
      <c r="I27" s="82"/>
      <c r="J27" s="44"/>
      <c r="K27" s="6"/>
    </row>
    <row r="28" spans="1:255" ht="15.75" customHeight="1" x14ac:dyDescent="0.2">
      <c r="K28" s="72"/>
    </row>
    <row r="29" spans="1:255" ht="15" customHeight="1" x14ac:dyDescent="0.2">
      <c r="I29" s="66"/>
    </row>
    <row r="30" spans="1:255" s="67" customFormat="1" ht="15" customHeight="1" x14ac:dyDescent="0.2">
      <c r="I30" s="66"/>
    </row>
    <row r="31" spans="1:255" s="67" customFormat="1" ht="15" customHeight="1" x14ac:dyDescent="0.2">
      <c r="I31" s="66"/>
    </row>
    <row r="32" spans="1:255" s="67" customFormat="1" ht="15" customHeight="1" x14ac:dyDescent="0.2">
      <c r="I32" s="66"/>
    </row>
    <row r="33" spans="3:11" s="67" customFormat="1" ht="15" customHeight="1" x14ac:dyDescent="0.2">
      <c r="I33" s="66"/>
    </row>
    <row r="34" spans="3:11" ht="15" customHeight="1" x14ac:dyDescent="0.2"/>
    <row r="35" spans="3:11" ht="15.6" customHeight="1" x14ac:dyDescent="0.2"/>
    <row r="36" spans="3:11" ht="15.75" x14ac:dyDescent="0.2">
      <c r="C36" s="93" t="str">
        <f>CHECK_LIST!B20</f>
        <v>JOÃO GUILHERME HIRABAHASI</v>
      </c>
      <c r="D36" s="93"/>
      <c r="E36" s="93"/>
      <c r="F36" s="93"/>
      <c r="G36" s="93"/>
      <c r="H36" s="93"/>
      <c r="I36" s="93"/>
      <c r="J36" s="93"/>
      <c r="K36" s="93"/>
    </row>
    <row r="37" spans="3:11" x14ac:dyDescent="0.2">
      <c r="C37" s="94" t="s">
        <v>40</v>
      </c>
      <c r="D37" s="94"/>
      <c r="E37" s="94"/>
      <c r="F37" s="94"/>
      <c r="G37" s="94"/>
      <c r="H37" s="94"/>
      <c r="I37" s="94"/>
      <c r="J37" s="94"/>
      <c r="K37" s="94"/>
    </row>
    <row r="38" spans="3:11" x14ac:dyDescent="0.2">
      <c r="C38" s="94" t="str">
        <f>CHECK_LIST!B22</f>
        <v>ENGº CIVIL RESPONSÁVEL - CREA Nº 5070185893</v>
      </c>
      <c r="D38" s="94"/>
      <c r="E38" s="94"/>
      <c r="F38" s="94"/>
      <c r="G38" s="94"/>
      <c r="H38" s="94"/>
      <c r="I38" s="94"/>
      <c r="J38" s="94"/>
      <c r="K38" s="94"/>
    </row>
    <row r="39" spans="3:11" ht="15.75" x14ac:dyDescent="0.2">
      <c r="C39" s="93"/>
      <c r="D39" s="93"/>
      <c r="E39" s="93"/>
      <c r="F39" s="93"/>
      <c r="G39" s="93"/>
      <c r="H39" s="93"/>
      <c r="I39" s="93"/>
      <c r="J39" s="93"/>
      <c r="K39" s="93"/>
    </row>
  </sheetData>
  <mergeCells count="19">
    <mergeCell ref="C39:K39"/>
    <mergeCell ref="E2:K2"/>
    <mergeCell ref="H15:J15"/>
    <mergeCell ref="D18:K18"/>
    <mergeCell ref="H25:J25"/>
    <mergeCell ref="C37:K37"/>
    <mergeCell ref="E6:E7"/>
    <mergeCell ref="C36:K36"/>
    <mergeCell ref="E3:F3"/>
    <mergeCell ref="G4:K4"/>
    <mergeCell ref="G5:K5"/>
    <mergeCell ref="C14:F14"/>
    <mergeCell ref="C13:K13"/>
    <mergeCell ref="C12:K12"/>
    <mergeCell ref="C11:K11"/>
    <mergeCell ref="C10:K10"/>
    <mergeCell ref="H14:J14"/>
    <mergeCell ref="C38:K38"/>
    <mergeCell ref="G3:J3"/>
  </mergeCells>
  <phoneticPr fontId="0" type="noConversion"/>
  <printOptions horizontalCentered="1" verticalCentered="1"/>
  <pageMargins left="0" right="0" top="1.5748031496062993" bottom="1.1811023622047245" header="0" footer="0"/>
  <pageSetup paperSize="9" scale="44" firstPageNumber="0" orientation="portrait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0"/>
  <sheetViews>
    <sheetView showGridLines="0" workbookViewId="0">
      <selection activeCell="I18" sqref="I18"/>
    </sheetView>
  </sheetViews>
  <sheetFormatPr defaultColWidth="8.85546875" defaultRowHeight="12.75" x14ac:dyDescent="0.2"/>
  <cols>
    <col min="1" max="1" width="1.5703125" style="13" customWidth="1"/>
    <col min="2" max="2" width="17" style="13" customWidth="1"/>
    <col min="3" max="3" width="33.5703125" style="13" customWidth="1"/>
    <col min="4" max="4" width="8.28515625" style="13" customWidth="1"/>
    <col min="5" max="7" width="17" style="13" customWidth="1"/>
    <col min="8" max="8" width="23.85546875" style="13" bestFit="1" customWidth="1"/>
    <col min="9" max="16384" width="8.85546875" style="13"/>
  </cols>
  <sheetData>
    <row r="1" spans="2:8" ht="7.15" customHeight="1" thickBot="1" x14ac:dyDescent="0.25"/>
    <row r="2" spans="2:8" ht="18.600000000000001" customHeight="1" x14ac:dyDescent="0.2">
      <c r="B2" s="38"/>
      <c r="C2" s="131" t="s">
        <v>22</v>
      </c>
      <c r="D2" s="131"/>
      <c r="E2" s="131"/>
      <c r="F2" s="131"/>
      <c r="G2" s="131"/>
      <c r="H2" s="132"/>
    </row>
    <row r="3" spans="2:8" ht="16.5" customHeight="1" x14ac:dyDescent="0.2">
      <c r="B3" s="34"/>
      <c r="C3" s="29" t="str">
        <f>PO!E3</f>
        <v>OBRA: RECAPEAMENTO ASFÁLTICO</v>
      </c>
      <c r="D3" s="30"/>
      <c r="E3" s="30"/>
      <c r="F3" s="30"/>
      <c r="G3" s="30"/>
      <c r="H3" s="69"/>
    </row>
    <row r="4" spans="2:8" ht="16.5" customHeight="1" x14ac:dyDescent="0.2">
      <c r="B4" s="34"/>
      <c r="C4" s="29" t="str">
        <f>PO!E4</f>
        <v>LOCAL: DIVERSAS VIAS DO MUNICÍPIO</v>
      </c>
      <c r="D4" s="30"/>
      <c r="E4" s="30"/>
      <c r="F4" s="30"/>
      <c r="G4" s="30"/>
      <c r="H4" s="69"/>
    </row>
    <row r="5" spans="2:8" ht="16.5" customHeight="1" x14ac:dyDescent="0.2">
      <c r="B5" s="34"/>
      <c r="C5" s="29" t="str">
        <f>PO!E5</f>
        <v>BASE: CDHU 191 SEM DESONERAÇÃO</v>
      </c>
      <c r="D5" s="31"/>
      <c r="E5" s="31"/>
      <c r="F5" s="31"/>
      <c r="G5" s="31"/>
      <c r="H5" s="69"/>
    </row>
    <row r="6" spans="2:8" ht="16.5" customHeight="1" x14ac:dyDescent="0.2">
      <c r="B6" s="36"/>
      <c r="C6" s="68">
        <f>PO!E6</f>
        <v>0</v>
      </c>
      <c r="D6" s="31"/>
      <c r="E6" s="108" t="s">
        <v>29</v>
      </c>
      <c r="F6" s="108"/>
      <c r="G6" s="108"/>
      <c r="H6" s="70">
        <f>PO!K25</f>
        <v>691172.35</v>
      </c>
    </row>
    <row r="7" spans="2:8" ht="6.6" customHeight="1" thickBot="1" x14ac:dyDescent="0.25">
      <c r="B7" s="14"/>
      <c r="C7" s="15"/>
      <c r="D7" s="15"/>
      <c r="E7" s="15"/>
      <c r="F7" s="15"/>
      <c r="G7" s="15"/>
      <c r="H7" s="16"/>
    </row>
    <row r="8" spans="2:8" s="17" customFormat="1" ht="16.5" customHeight="1" thickBot="1" x14ac:dyDescent="0.25">
      <c r="B8" s="133" t="s">
        <v>5</v>
      </c>
      <c r="C8" s="134"/>
      <c r="D8" s="135"/>
      <c r="E8" s="139" t="s">
        <v>23</v>
      </c>
      <c r="F8" s="139" t="s">
        <v>24</v>
      </c>
      <c r="G8" s="139" t="s">
        <v>25</v>
      </c>
      <c r="H8" s="141" t="s">
        <v>26</v>
      </c>
    </row>
    <row r="9" spans="2:8" s="17" customFormat="1" ht="13.15" customHeight="1" x14ac:dyDescent="0.2">
      <c r="B9" s="136"/>
      <c r="C9" s="137"/>
      <c r="D9" s="138"/>
      <c r="E9" s="140"/>
      <c r="F9" s="140"/>
      <c r="G9" s="140"/>
      <c r="H9" s="142"/>
    </row>
    <row r="10" spans="2:8" s="17" customFormat="1" ht="16.5" hidden="1" customHeight="1" x14ac:dyDescent="0.2">
      <c r="B10" s="18">
        <v>1</v>
      </c>
      <c r="C10" s="19" t="s">
        <v>27</v>
      </c>
      <c r="D10" s="19"/>
      <c r="E10" s="127">
        <v>0.25</v>
      </c>
      <c r="F10" s="127"/>
      <c r="G10" s="28"/>
      <c r="H10" s="20">
        <v>0</v>
      </c>
    </row>
    <row r="11" spans="2:8" s="17" customFormat="1" ht="27" customHeight="1" x14ac:dyDescent="0.25">
      <c r="B11" s="128" t="s">
        <v>0</v>
      </c>
      <c r="C11" s="129"/>
      <c r="D11" s="130"/>
      <c r="E11" s="21">
        <v>0.3</v>
      </c>
      <c r="F11" s="21">
        <v>0.4</v>
      </c>
      <c r="G11" s="21">
        <v>0.3</v>
      </c>
      <c r="H11" s="22">
        <f>H6</f>
        <v>691172.35</v>
      </c>
    </row>
    <row r="12" spans="2:8" s="17" customFormat="1" ht="16.5" customHeight="1" x14ac:dyDescent="0.2">
      <c r="B12" s="125" t="s">
        <v>28</v>
      </c>
      <c r="C12" s="125"/>
      <c r="D12" s="125"/>
      <c r="E12" s="23">
        <f>E11*$H$6</f>
        <v>207351.70499999999</v>
      </c>
      <c r="F12" s="23">
        <f t="shared" ref="F12:G12" si="0">F11*$H$6</f>
        <v>276468.94</v>
      </c>
      <c r="G12" s="23">
        <f t="shared" si="0"/>
        <v>207351.70499999999</v>
      </c>
      <c r="H12" s="24">
        <f>G12+F12+E12</f>
        <v>691172.35</v>
      </c>
    </row>
    <row r="13" spans="2:8" s="17" customFormat="1" ht="15.75" x14ac:dyDescent="0.2">
      <c r="B13" s="25"/>
      <c r="C13" s="26"/>
      <c r="D13" s="26"/>
      <c r="E13" s="26"/>
      <c r="F13" s="26"/>
      <c r="G13" s="26"/>
      <c r="H13" s="27"/>
    </row>
    <row r="14" spans="2:8" s="17" customFormat="1" ht="15.75" x14ac:dyDescent="0.2">
      <c r="B14" s="25"/>
      <c r="C14" s="26"/>
      <c r="D14" s="26"/>
      <c r="E14" s="26"/>
      <c r="F14" s="26"/>
      <c r="G14" s="26"/>
      <c r="H14" s="27"/>
    </row>
    <row r="15" spans="2:8" s="17" customFormat="1" ht="15.75" x14ac:dyDescent="0.2">
      <c r="B15" s="25"/>
      <c r="C15" s="26"/>
      <c r="D15" s="26"/>
      <c r="E15" s="26"/>
      <c r="F15" s="26"/>
      <c r="G15" s="26"/>
      <c r="H15" s="27"/>
    </row>
    <row r="16" spans="2:8" s="17" customFormat="1" ht="15.75" x14ac:dyDescent="0.2">
      <c r="B16" s="25"/>
      <c r="C16" s="26"/>
      <c r="D16" s="26"/>
      <c r="E16" s="26"/>
      <c r="F16" s="26"/>
      <c r="G16" s="26"/>
      <c r="H16" s="27"/>
    </row>
    <row r="17" spans="2:8" s="17" customFormat="1" ht="15.75" x14ac:dyDescent="0.2">
      <c r="B17" s="25"/>
      <c r="C17" s="26"/>
      <c r="D17" s="26"/>
      <c r="E17" s="26"/>
      <c r="F17" s="26"/>
      <c r="G17" s="26"/>
      <c r="H17" s="27"/>
    </row>
    <row r="18" spans="2:8" s="17" customFormat="1" ht="15.75" x14ac:dyDescent="0.2">
      <c r="B18" s="25"/>
      <c r="C18" s="26"/>
      <c r="D18" s="26"/>
      <c r="E18" s="26"/>
      <c r="F18" s="26"/>
      <c r="G18" s="26"/>
      <c r="H18" s="27"/>
    </row>
    <row r="19" spans="2:8" s="17" customFormat="1" ht="15.75" x14ac:dyDescent="0.2">
      <c r="B19" s="25"/>
      <c r="C19" s="26"/>
      <c r="D19" s="26"/>
      <c r="E19" s="26"/>
      <c r="F19" s="26"/>
      <c r="G19" s="26"/>
      <c r="H19" s="27"/>
    </row>
    <row r="20" spans="2:8" s="17" customFormat="1" ht="15.75" x14ac:dyDescent="0.2">
      <c r="B20" s="25"/>
      <c r="C20" s="26"/>
      <c r="D20" s="26"/>
      <c r="E20" s="26"/>
      <c r="F20" s="26"/>
      <c r="G20" s="26"/>
      <c r="H20" s="27"/>
    </row>
    <row r="21" spans="2:8" s="17" customFormat="1" ht="15.75" x14ac:dyDescent="0.2">
      <c r="B21" s="25"/>
      <c r="C21" s="26"/>
      <c r="D21" s="26"/>
      <c r="E21" s="26"/>
      <c r="F21" s="26"/>
      <c r="G21" s="26"/>
      <c r="H21" s="27"/>
    </row>
    <row r="22" spans="2:8" s="17" customFormat="1" ht="15.75" customHeight="1" x14ac:dyDescent="0.2">
      <c r="B22" s="122" t="str">
        <f>CHECK_LIST!B20</f>
        <v>JOÃO GUILHERME HIRABAHASI</v>
      </c>
      <c r="C22" s="122"/>
      <c r="D22" s="122"/>
      <c r="E22" s="122"/>
      <c r="F22" s="122"/>
      <c r="G22" s="122"/>
      <c r="H22" s="122"/>
    </row>
    <row r="23" spans="2:8" s="17" customFormat="1" ht="15" customHeight="1" x14ac:dyDescent="0.2">
      <c r="B23" s="126" t="s">
        <v>40</v>
      </c>
      <c r="C23" s="126"/>
      <c r="D23" s="126"/>
      <c r="E23" s="126"/>
      <c r="F23" s="126"/>
      <c r="G23" s="126"/>
      <c r="H23" s="126"/>
    </row>
    <row r="24" spans="2:8" s="17" customFormat="1" ht="15" customHeight="1" x14ac:dyDescent="0.2">
      <c r="B24" s="126" t="str">
        <f>CHECK_LIST!B22</f>
        <v>ENGº CIVIL RESPONSÁVEL - CREA Nº 5070185893</v>
      </c>
      <c r="C24" s="126"/>
      <c r="D24" s="126"/>
      <c r="E24" s="126"/>
      <c r="F24" s="126"/>
      <c r="G24" s="126"/>
      <c r="H24" s="126"/>
    </row>
    <row r="25" spans="2:8" s="17" customFormat="1" x14ac:dyDescent="0.2">
      <c r="B25" s="122"/>
      <c r="C25" s="122"/>
      <c r="D25" s="122"/>
      <c r="E25" s="122"/>
      <c r="F25" s="122"/>
      <c r="G25" s="122"/>
      <c r="H25" s="122"/>
    </row>
    <row r="26" spans="2:8" s="17" customFormat="1" x14ac:dyDescent="0.2"/>
    <row r="27" spans="2:8" s="17" customFormat="1" ht="15.75" x14ac:dyDescent="0.2">
      <c r="B27" s="123"/>
      <c r="C27" s="123"/>
      <c r="D27" s="123"/>
      <c r="E27" s="123"/>
      <c r="F27" s="123"/>
      <c r="G27" s="123"/>
      <c r="H27" s="123"/>
    </row>
    <row r="28" spans="2:8" s="17" customFormat="1" ht="15.75" x14ac:dyDescent="0.2">
      <c r="B28" s="124"/>
      <c r="C28" s="124"/>
      <c r="D28" s="124"/>
      <c r="E28" s="124"/>
      <c r="F28" s="124"/>
      <c r="G28" s="124"/>
      <c r="H28" s="124"/>
    </row>
    <row r="29" spans="2:8" s="17" customFormat="1" ht="15.75" x14ac:dyDescent="0.2">
      <c r="B29" s="124"/>
      <c r="C29" s="124"/>
      <c r="D29" s="124"/>
      <c r="E29" s="124"/>
      <c r="F29" s="124"/>
      <c r="G29" s="124"/>
      <c r="H29" s="124"/>
    </row>
    <row r="30" spans="2:8" s="17" customFormat="1" ht="15.75" x14ac:dyDescent="0.2">
      <c r="B30" s="124"/>
      <c r="C30" s="124"/>
      <c r="D30" s="124"/>
      <c r="E30" s="124"/>
      <c r="F30" s="124"/>
      <c r="G30" s="124"/>
      <c r="H30" s="124"/>
    </row>
  </sheetData>
  <sheetProtection selectLockedCells="1" selectUnlockedCells="1"/>
  <mergeCells count="18">
    <mergeCell ref="C2:H2"/>
    <mergeCell ref="E6:G6"/>
    <mergeCell ref="B8:D9"/>
    <mergeCell ref="E8:E9"/>
    <mergeCell ref="F8:F9"/>
    <mergeCell ref="G8:G9"/>
    <mergeCell ref="H8:H9"/>
    <mergeCell ref="B12:D12"/>
    <mergeCell ref="B22:H22"/>
    <mergeCell ref="B23:H23"/>
    <mergeCell ref="B24:H24"/>
    <mergeCell ref="E10:F10"/>
    <mergeCell ref="B11:D11"/>
    <mergeCell ref="B25:H25"/>
    <mergeCell ref="B27:H27"/>
    <mergeCell ref="B28:H28"/>
    <mergeCell ref="B29:H29"/>
    <mergeCell ref="B30:H30"/>
  </mergeCells>
  <printOptions horizontalCentered="1" verticalCentered="1"/>
  <pageMargins left="0" right="0" top="1.5748031496062993" bottom="1.1811023622047245" header="0" footer="0"/>
  <pageSetup paperSize="9" scale="70" firstPageNumber="0" orientation="portrait" horizontalDpi="300" verticalDpi="300" r:id="rId1"/>
  <headerFooter alignWithMargins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10</vt:i4>
      </vt:variant>
    </vt:vector>
  </HeadingPairs>
  <TitlesOfParts>
    <vt:vector size="13" baseType="lpstr">
      <vt:lpstr>CHECK_LIST</vt:lpstr>
      <vt:lpstr>PO</vt:lpstr>
      <vt:lpstr>CRONOGRAMA</vt:lpstr>
      <vt:lpstr>CRONOGRAMA!Area_de_impressao</vt:lpstr>
      <vt:lpstr>PO!Area_de_impressao</vt:lpstr>
      <vt:lpstr>CHECK_LIST!Print_Titles_0</vt:lpstr>
      <vt:lpstr>PO!Print_Titles_0</vt:lpstr>
      <vt:lpstr>CHECK_LIST!Print_Titles_0_0</vt:lpstr>
      <vt:lpstr>PO!Print_Titles_0_0</vt:lpstr>
      <vt:lpstr>CHECK_LIST!Print_Titles_0_0_0</vt:lpstr>
      <vt:lpstr>PO!Print_Titles_0_0_0</vt:lpstr>
      <vt:lpstr>CHECK_LIST!Titulos_de_impressao</vt:lpstr>
      <vt:lpstr>PO!Titulos_de_impressao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 Ferreira</dc:creator>
  <cp:lastModifiedBy>pmeti</cp:lastModifiedBy>
  <cp:revision>0</cp:revision>
  <cp:lastPrinted>2024-03-14T13:21:39Z</cp:lastPrinted>
  <dcterms:created xsi:type="dcterms:W3CDTF">2013-05-16T11:22:10Z</dcterms:created>
  <dcterms:modified xsi:type="dcterms:W3CDTF">2024-03-14T13:31:11Z</dcterms:modified>
  <dc:language>pt-BR</dc:language>
</cp:coreProperties>
</file>