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3"/>
    <sheet name="CRONOGRAMA" sheetId="2" state="visible" r:id="rId4"/>
  </sheets>
  <definedNames>
    <definedName function="false" hidden="false" localSheetId="1" name="_xlnm.Print_Area" vbProcedure="false">CRONOGRAMA!$A$1:$O$32</definedName>
    <definedName function="false" hidden="false" localSheetId="0" name="_xlnm.Print_Area" vbProcedure="false">ORÇAMENTO!$A$1:$I$80</definedName>
    <definedName function="false" hidden="false" localSheetId="0" name="_xlnm.Print_Titles" vbProcedure="false">ORÇAMENTO!$8:$9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<sst xmlns="http://schemas.openxmlformats.org/spreadsheetml/2006/main" count="275" uniqueCount="181">
  <si>
    <t xml:space="preserve">Município de Caçapava</t>
  </si>
  <si>
    <t xml:space="preserve">____________________ ESTADO DE SÃO PAULO _________________</t>
  </si>
  <si>
    <t xml:space="preserve">SECRETARIA MUNICIPAL DE OBRAS E SERVIÇOS MUNICIPAIS</t>
  </si>
  <si>
    <t xml:space="preserve">Rua Regente Feijó, 18 - Vila Santos - Caçapava - SP - CNPJ: 45.189.305/0001-21 - Tel.: (12) 3652-5909                                               e-mail: secretaria.obras@cacapava.sp.gov.br</t>
  </si>
  <si>
    <t xml:space="preserve">OBRA: REFORMA E REVITALIZAÇÃO DA QUADRA DO JARDIM RAFAEL</t>
  </si>
  <si>
    <t xml:space="preserve">LOCAL: RUA BOAVENTURA MOREIRA DAMASCO, JARDIM RAFAEL</t>
  </si>
  <si>
    <t xml:space="preserve">BDI = 20%</t>
  </si>
  <si>
    <t xml:space="preserve">PLANILHA ORÇAMENTÁRIA</t>
  </si>
  <si>
    <t xml:space="preserve">ITEM</t>
  </si>
  <si>
    <t xml:space="preserve">FONTE</t>
  </si>
  <si>
    <t xml:space="preserve">CÓD.REF.</t>
  </si>
  <si>
    <t xml:space="preserve">DESCRIÇÃO</t>
  </si>
  <si>
    <t xml:space="preserve">UN</t>
  </si>
  <si>
    <t xml:space="preserve">QUANT</t>
  </si>
  <si>
    <t xml:space="preserve">CUSTO UNIT. (R$)</t>
  </si>
  <si>
    <t xml:space="preserve">PREÇO UNIT. C/ BDI (R$)</t>
  </si>
  <si>
    <t xml:space="preserve">PREÇO TOTAL (R$)</t>
  </si>
  <si>
    <t xml:space="preserve">01.00</t>
  </si>
  <si>
    <t xml:space="preserve">DEMOLIÇÃO E RETIRADA</t>
  </si>
  <si>
    <t xml:space="preserve">01.01</t>
  </si>
  <si>
    <t xml:space="preserve">FDE</t>
  </si>
  <si>
    <t xml:space="preserve">16.80.097 </t>
  </si>
  <si>
    <t xml:space="preserve">CAÇAMBA DE 4M3 PARA RETIRADA DE ENTULHO</t>
  </si>
  <si>
    <t xml:space="preserve">UNID.</t>
  </si>
  <si>
    <t xml:space="preserve">01.02</t>
  </si>
  <si>
    <t xml:space="preserve">CDHU</t>
  </si>
  <si>
    <t xml:space="preserve">04.09.160</t>
  </si>
  <si>
    <t xml:space="preserve">Retirada de entelamento metálico em geral</t>
  </si>
  <si>
    <t xml:space="preserve">M2</t>
  </si>
  <si>
    <t xml:space="preserve">01.03</t>
  </si>
  <si>
    <t xml:space="preserve">07.60.051</t>
  </si>
  <si>
    <t xml:space="preserve">RETIRADA DE TELHAS DE BARRO - S/REAPROV </t>
  </si>
  <si>
    <t xml:space="preserve">01.04</t>
  </si>
  <si>
    <t xml:space="preserve">SINAPI</t>
  </si>
  <si>
    <t xml:space="preserve">REMOÇÃO CALHAS E RUFOS, DE FORMA MANUAL, SEM REAPROVEITAMENTO. AF_09/2023</t>
  </si>
  <si>
    <t xml:space="preserve">M</t>
  </si>
  <si>
    <t xml:space="preserve">01.05</t>
  </si>
  <si>
    <t xml:space="preserve">REMOÇÃO DE TELHAS DE FIBROCIMENTO METÁLICA E CERÂMICA, DE FORMA MANUAL, SEM REAPROVEITAMENTO. AF_09/2023</t>
  </si>
  <si>
    <t xml:space="preserve">M²</t>
  </si>
  <si>
    <t xml:space="preserve">SUBTOTAL ITEM 01.00</t>
  </si>
  <si>
    <t xml:space="preserve">02.00</t>
  </si>
  <si>
    <t xml:space="preserve">HIDRAULICA</t>
  </si>
  <si>
    <t xml:space="preserve">02.01</t>
  </si>
  <si>
    <t xml:space="preserve">08.80.020 </t>
  </si>
  <si>
    <t xml:space="preserve">REPARO DE VALVULA DE DESCARGA</t>
  </si>
  <si>
    <t xml:space="preserve">02.02</t>
  </si>
  <si>
    <t xml:space="preserve">08.80.011 </t>
  </si>
  <si>
    <t xml:space="preserve">CANOPLA PARA VALVULA DE DESCARGA</t>
  </si>
  <si>
    <t xml:space="preserve">02.03</t>
  </si>
  <si>
    <t xml:space="preserve">LAVATÓRIO LOUÇA BRANCA COM COLUNA, 45 X 55CM OU EQUIVALENTE, PADRÃO MÉDIO - FORNECIMENTO E INSTALAÇÃO. AF_01/2020</t>
  </si>
  <si>
    <t xml:space="preserve">02.05</t>
  </si>
  <si>
    <t xml:space="preserve">TORNEIRA CROMADA DE MESA, 1/2 OU 3/4, PARA LAVATÓRIO, PADRÃO POPULAR - FORNECIMENTO E INSTALAÇÃO. AF_01/2020</t>
  </si>
  <si>
    <t xml:space="preserve">SUBTOTAL ITEM 02.00</t>
  </si>
  <si>
    <t xml:space="preserve">03.00</t>
  </si>
  <si>
    <t xml:space="preserve">ELÉTRICA</t>
  </si>
  <si>
    <t xml:space="preserve">03.01</t>
  </si>
  <si>
    <t xml:space="preserve">ENTRADA DE ENERGIA ELÉTRICA, AÉREA, TRIFÁSICA, COM CAIXA DE SOBREPOR, CABO DE 16 MM2 E DISJUNTOR DIN 50A (NÃO INCLUSO O POSTE DE CONCRETO). AF_07/2020_PS</t>
  </si>
  <si>
    <t xml:space="preserve">03.02</t>
  </si>
  <si>
    <t xml:space="preserve">09.04.091</t>
  </si>
  <si>
    <t xml:space="preserve">DISJUNTOR BIPOLAR TERMOMAGNETICO 2X10A A 2X50A</t>
  </si>
  <si>
    <t xml:space="preserve">03.03</t>
  </si>
  <si>
    <t xml:space="preserve">CABO DE COBRE FLEXÍVEL ISOLADO, 10 MM², ANTI-CHAMA 450/750 V, PARA CIRCUITOS TERMINAIS - FORNECIMENTO E INSTALAÇÃO. AF_03/2023</t>
  </si>
  <si>
    <t xml:space="preserve">03.04</t>
  </si>
  <si>
    <t xml:space="preserve">CABO DE COBRE FLEXÍVEL ISOLADO, 1,5 MM², ANTI-CHAMA 450/750 V, PARA CIRCUITOS TERMINAIS - FORNECIMENTO E INSTALAÇÃO. AF_12/2015</t>
  </si>
  <si>
    <t xml:space="preserve">03.05</t>
  </si>
  <si>
    <t xml:space="preserve">INTERRUPTOR SIMPLES (1 MÓDULO), 10A/250V, INCLUINDO SUPORTE E PLACA - FORNECIMENTO E INSTALAÇÃO. AF_03/2023</t>
  </si>
  <si>
    <t xml:space="preserve">03.06</t>
  </si>
  <si>
    <t xml:space="preserve">LUMINÁRIA TIPO PLAFON CIRCULAR, DE SOBREPOR, COM LED DE 12/13 W - FORNECIMENTO E INSTALAÇÃO. AF_03/2022</t>
  </si>
  <si>
    <t xml:space="preserve">SUBTOTAL ITEM 03.00</t>
  </si>
  <si>
    <t xml:space="preserve">04.00</t>
  </si>
  <si>
    <t xml:space="preserve">ESQUADRIAS</t>
  </si>
  <si>
    <t xml:space="preserve">04.01</t>
  </si>
  <si>
    <t xml:space="preserve">23.20.320</t>
  </si>
  <si>
    <t xml:space="preserve">Folha de porta lisa comum ‐ 70 x 210 cm</t>
  </si>
  <si>
    <t xml:space="preserve">SUBTOTAL ITEM 04.00</t>
  </si>
  <si>
    <t xml:space="preserve">05.00</t>
  </si>
  <si>
    <t xml:space="preserve">COBERTURA</t>
  </si>
  <si>
    <t xml:space="preserve">VESTIÁRIO</t>
  </si>
  <si>
    <t xml:space="preserve">05.01</t>
  </si>
  <si>
    <t xml:space="preserve">TELHAMENTO COM TELHA CERÂMICA DE ENCAIXE, TIPO PORTUGUESA, COM ATÉ 2 ÁGUAS, INCLUSO TRANSPORTE VERTICAL. AF_07/2019</t>
  </si>
  <si>
    <t xml:space="preserve">QUADRA</t>
  </si>
  <si>
    <t xml:space="preserve">05.02</t>
  </si>
  <si>
    <t xml:space="preserve">TELHAMENTO COM TELHA DE AÇO/ALUMÍNIO E = 0,5 MM, COM ATÉ 2 ÁGUAS, INCLUSO IÇAMENTO. AF_07/2019</t>
  </si>
  <si>
    <t xml:space="preserve">05.03</t>
  </si>
  <si>
    <t xml:space="preserve">CALHA EM CHAPA DE AÇO GALVANIZADO NÚMERO 24, DESENVOLVIMENTO DE 100 CM, INCLUSO TRANSPORTE VERTICAL. AF_07/2019</t>
  </si>
  <si>
    <t xml:space="preserve">SUBTOTAL ITEM 05.00</t>
  </si>
  <si>
    <t xml:space="preserve">06.00</t>
  </si>
  <si>
    <t xml:space="preserve">FECHAMENTOS</t>
  </si>
  <si>
    <t xml:space="preserve">ALAMBRADO</t>
  </si>
  <si>
    <t xml:space="preserve">06.01</t>
  </si>
  <si>
    <t xml:space="preserve">24.20.270</t>
  </si>
  <si>
    <t xml:space="preserve">Tela em aço galvanizado fio 16 BWG, malha de 1´ ‐ tipo alambrado</t>
  </si>
  <si>
    <t xml:space="preserve">SUBTOTAL ITEM 06.00</t>
  </si>
  <si>
    <t xml:space="preserve">07.00</t>
  </si>
  <si>
    <t xml:space="preserve">PINTURA</t>
  </si>
  <si>
    <t xml:space="preserve">07.01</t>
  </si>
  <si>
    <t xml:space="preserve"> APLICAÇÃO E LIXAMENTO DE MASSA LÁTEX EM TETO, DUAS DEMÃOS. AF_06/2014 </t>
  </si>
  <si>
    <t xml:space="preserve">07.02</t>
  </si>
  <si>
    <t xml:space="preserve"> APLICAÇÃO E LIXAMENTO DE MASSA LÁTEX EM PAREDES, DUAS DEMÃOS. AF_06/2014</t>
  </si>
  <si>
    <t xml:space="preserve">07.03</t>
  </si>
  <si>
    <t xml:space="preserve">15.80.025 </t>
  </si>
  <si>
    <t xml:space="preserve">REMOVEDOR DE PICHAÇÃO - POS PINTURA ANTIPICHAÇÃO</t>
  </si>
  <si>
    <t xml:space="preserve">07.04</t>
  </si>
  <si>
    <t xml:space="preserve"> APLICAÇÃO DE FUNDO SELADOR ACRÍLICO EM TETO, UMA DEMÃO. AF_06/2014 </t>
  </si>
  <si>
    <t xml:space="preserve">07.05</t>
  </si>
  <si>
    <t xml:space="preserve">APLICAÇÃO DE FUNDO SELADOR ACRÍLICO EM PAREDES, UMA DEMÃO. AF_06/2014</t>
  </si>
  <si>
    <t xml:space="preserve">07.06</t>
  </si>
  <si>
    <t xml:space="preserve">APLICAÇÃO MANUAL DE PINTURA COM TINTA LÁTEX ACRÍLICA EM TETO, DUAS DEMÃOS. AF_06/2014</t>
  </si>
  <si>
    <t xml:space="preserve">07.07</t>
  </si>
  <si>
    <t xml:space="preserve">APLICAÇÃO MANUAL DE PINTURA COM TINTA LÁTEX ACRÍLICA EM PAREDES, DUAS DEMÃOS. AF_06/2014</t>
  </si>
  <si>
    <t xml:space="preserve">07.08</t>
  </si>
  <si>
    <t xml:space="preserve">15.80.010 </t>
  </si>
  <si>
    <t xml:space="preserve">PINTURA EM AZULEJO</t>
  </si>
  <si>
    <t xml:space="preserve">07.10</t>
  </si>
  <si>
    <t xml:space="preserve">03.10.100 </t>
  </si>
  <si>
    <t xml:space="preserve">Remoção de pintura em superfícies de madeira e/ou metálicas com lixamento</t>
  </si>
  <si>
    <t xml:space="preserve">07.11</t>
  </si>
  <si>
    <t xml:space="preserve">33.11.050</t>
  </si>
  <si>
    <t xml:space="preserve">Esmalte à base água em superfície metálica, inclusive preparo (JANELAS/VITRÔS, GRADES DAS PORTAS E TRAVES DO GOL E TABELA DE BASQUETE)</t>
  </si>
  <si>
    <t xml:space="preserve">07.12</t>
  </si>
  <si>
    <t xml:space="preserve">PINTURA VERNIZ (INCOLOR) ALQUÍDICO EM MADEIRA, USO INTERNO E EXTERNO, M2 3 DEMÃOS. AF_01/2021</t>
  </si>
  <si>
    <t xml:space="preserve">07.13</t>
  </si>
  <si>
    <t xml:space="preserve">PREPARO DO PISO CIMENTADO PARA PINTURA - LIXAMENTO E LIMPEZA. AF_05/20 </t>
  </si>
  <si>
    <t xml:space="preserve">07.14</t>
  </si>
  <si>
    <t xml:space="preserve">33.01.280 </t>
  </si>
  <si>
    <t xml:space="preserve">Reparo de trincas rasas até 5 mm de largura, na massa</t>
  </si>
  <si>
    <t xml:space="preserve">07.15</t>
  </si>
  <si>
    <t xml:space="preserve">33.06.020 </t>
  </si>
  <si>
    <t xml:space="preserve">Acrílico para quadras e pisos cimentados </t>
  </si>
  <si>
    <t xml:space="preserve">07.16</t>
  </si>
  <si>
    <t xml:space="preserve">15.04.080 </t>
  </si>
  <si>
    <t xml:space="preserve">PINTURA DE QUADRAS ESP-LINHAS DEMARCATORIAS (600M2)</t>
  </si>
  <si>
    <t xml:space="preserve">SUBTOTAL ITEM 07.00</t>
  </si>
  <si>
    <t xml:space="preserve">08.00</t>
  </si>
  <si>
    <t xml:space="preserve">SERVIÇOS COMPLEMENTARES</t>
  </si>
  <si>
    <t xml:space="preserve">08.01</t>
  </si>
  <si>
    <t xml:space="preserve">02.05.060</t>
  </si>
  <si>
    <t xml:space="preserve">Montagem e desmontagem de andaime torre metálica com altura até 10 m </t>
  </si>
  <si>
    <t xml:space="preserve">08.02</t>
  </si>
  <si>
    <t xml:space="preserve">02.05.202</t>
  </si>
  <si>
    <t xml:space="preserve">Andaime torre metálico (1,5 x 1,5 m) com piso metálico MXMES </t>
  </si>
  <si>
    <t xml:space="preserve">MXMES</t>
  </si>
  <si>
    <t xml:space="preserve">08.04</t>
  </si>
  <si>
    <t xml:space="preserve">LIMPEZA DE PISO CERÂMICO OU PORCELANATO UTILIZANDO DETERGENTE NEUTRO E ESCOVAÇÃO MANUAL. AF_04/2019</t>
  </si>
  <si>
    <t xml:space="preserve">m²</t>
  </si>
  <si>
    <t xml:space="preserve">08.05</t>
  </si>
  <si>
    <t xml:space="preserve">16.11.005 </t>
  </si>
  <si>
    <t xml:space="preserve">LIMPEZA DA OBRA</t>
  </si>
  <si>
    <t xml:space="preserve">SUBTOTAL ITEM 08.00</t>
  </si>
  <si>
    <t xml:space="preserve">TOTAL</t>
  </si>
  <si>
    <t xml:space="preserve">EMERSON KIOGI TANAKA</t>
  </si>
  <si>
    <t xml:space="preserve">SECRETÁRIO DE OBRAS E SERVIÇOS MUNICIPAIS</t>
  </si>
  <si>
    <t xml:space="preserve">SECRETARIA MUNICIPAL DE PLANEJAMENTO URBANO E MEIO AMBIENTE / SECRETARIA DE OBRAS</t>
  </si>
  <si>
    <t xml:space="preserve">Rua Regente Feijó nº 18, Centro – fone: (12) 3652-9217</t>
  </si>
  <si>
    <t xml:space="preserve">________________   ESTADO DE SÃO PAULO   ________________</t>
  </si>
  <si>
    <t xml:space="preserve">CRONOGRAMA FÍSICO / FINANCEIRO</t>
  </si>
  <si>
    <t xml:space="preserve">Proponente / Tomador</t>
  </si>
  <si>
    <t xml:space="preserve">Empreendimento (nome/apelido)</t>
  </si>
  <si>
    <t xml:space="preserve">OBRA: REFORMA DA QUADRA DO JARDIM RAFAEL</t>
  </si>
  <si>
    <t xml:space="preserve">Item</t>
  </si>
  <si>
    <t xml:space="preserve">Discriminação</t>
  </si>
  <si>
    <t xml:space="preserve">Valor R$</t>
  </si>
  <si>
    <t xml:space="preserve">Peso %</t>
  </si>
  <si>
    <t xml:space="preserve">mês 01 (Dezembro 2023)</t>
  </si>
  <si>
    <t xml:space="preserve">mês 02 (Janeiro de 2024)</t>
  </si>
  <si>
    <t xml:space="preserve">Simples</t>
  </si>
  <si>
    <t xml:space="preserve">Acumulado</t>
  </si>
  <si>
    <t xml:space="preserve">Total</t>
  </si>
  <si>
    <t xml:space="preserve">%</t>
  </si>
  <si>
    <t xml:space="preserve">R$</t>
  </si>
  <si>
    <t xml:space="preserve">Concedente</t>
  </si>
  <si>
    <t xml:space="preserve">Proponente</t>
  </si>
  <si>
    <t xml:space="preserve">Total Simples</t>
  </si>
  <si>
    <t xml:space="preserve">Total Acumulado</t>
  </si>
  <si>
    <t xml:space="preserve">CAÇAPAVA, 13 DE NOVEMBRO DE 2023</t>
  </si>
  <si>
    <t xml:space="preserve">Local/Data</t>
  </si>
  <si>
    <t xml:space="preserve">Eng.Civil. Responsável Técnico</t>
  </si>
  <si>
    <t xml:space="preserve">Nome:</t>
  </si>
  <si>
    <t xml:space="preserve">CREA:</t>
  </si>
  <si>
    <t xml:space="preserve">ART</t>
  </si>
  <si>
    <t xml:space="preserve">28027230190234890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</si>
</sst>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@"/>
    <numFmt numFmtId="167" formatCode="#,##0.00"/>
    <numFmt numFmtId="168" formatCode="0%"/>
    <numFmt numFmtId="169" formatCode="0.00"/>
    <numFmt numFmtId="170" formatCode="_-* #,##0.00_-;\-* #,##0.00_-;_-* \-??_-;_-@_-"/>
    <numFmt numFmtId="171" formatCode="0.00%"/>
  </numFmts>
  <fonts count="3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 val="true"/>
      <i val="true"/>
      <sz val="32"/>
      <name val="Comic Sans MS"/>
      <family val="4"/>
      <charset val="1"/>
    </font>
    <font>
      <b val="true"/>
      <sz val="12"/>
      <name val="Arial"/>
      <family val="2"/>
      <charset val="1"/>
    </font>
    <font>
      <sz val="14"/>
      <name val="Calibri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FF0000"/>
      <name val="Calibri"/>
      <family val="2"/>
      <charset val="1"/>
    </font>
    <font>
      <b val="true"/>
      <sz val="10"/>
      <name val="Arial"/>
      <family val="2"/>
      <charset val="1"/>
    </font>
    <font>
      <sz val="26"/>
      <name val="Lucida Handwriting"/>
      <family val="4"/>
      <charset val="1"/>
    </font>
    <font>
      <sz val="8"/>
      <name val="Lucida Handwriting"/>
      <family val="4"/>
      <charset val="1"/>
    </font>
    <font>
      <sz val="10"/>
      <name val="Lucida Handwriting"/>
      <family val="4"/>
      <charset val="1"/>
    </font>
    <font>
      <b val="true"/>
      <sz val="10"/>
      <name val="Swis721 Md BT"/>
      <family val="0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9.5"/>
      <name val="Arial"/>
      <family val="2"/>
      <charset val="1"/>
    </font>
    <font>
      <b val="true"/>
      <sz val="9.5"/>
      <name val="Arial"/>
      <family val="2"/>
      <charset val="1"/>
    </font>
    <font>
      <sz val="8"/>
      <color rgb="FF0000FF"/>
      <name val="Arial"/>
      <family val="2"/>
      <charset val="1"/>
    </font>
    <font>
      <b val="true"/>
      <sz val="9.4"/>
      <name val="Arial"/>
      <family val="2"/>
      <charset val="1"/>
    </font>
    <font>
      <sz val="9.4"/>
      <name val="Arial"/>
      <family val="2"/>
      <charset val="1"/>
    </font>
    <font>
      <sz val="8"/>
      <color rgb="FFC0C0C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.5"/>
      <name val="Arial"/>
      <family val="2"/>
      <charset val="1"/>
    </font>
    <font>
      <sz val="10.5"/>
      <color rgb="FF000000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B9CDE5"/>
      </patternFill>
    </fill>
    <fill>
      <patternFill patternType="solid">
        <fgColor rgb="FF92D050"/>
        <bgColor rgb="FFBFBFBF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medium"/>
      <top style="double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4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8" fillId="5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6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6" borderId="2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2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0" fillId="6" borderId="21" xfId="2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0" fillId="6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6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6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5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6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6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2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0" fillId="6" borderId="14" xfId="2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0" fillId="6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6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6" borderId="2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6" borderId="21" xfId="2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2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9" fillId="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1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6" borderId="14" xfId="2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1" fillId="6" borderId="1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1" fillId="6" borderId="2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0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0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7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8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3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9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9" fillId="0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9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4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22" fillId="0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17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16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22" fillId="0" borderId="18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1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1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14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22" fillId="0" borderId="1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26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2" fillId="0" borderId="25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2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2" fillId="0" borderId="4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45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2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46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22" fillId="0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22" fillId="0" borderId="47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4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4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1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19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22" fillId="0" borderId="1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2" fillId="0" borderId="4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0" borderId="36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37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4" fillId="0" borderId="1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4" fillId="0" borderId="11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1" fillId="0" borderId="36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1" fillId="0" borderId="37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5" fillId="0" borderId="37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6" fillId="0" borderId="37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1" fillId="0" borderId="49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1" fillId="0" borderId="5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3" fillId="0" borderId="5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5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1" fillId="0" borderId="51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1" fillId="0" borderId="5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5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3" fillId="0" borderId="5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3" fillId="0" borderId="55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4" fillId="0" borderId="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4" fillId="0" borderId="2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4" fillId="0" borderId="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1" fillId="0" borderId="5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1" fillId="0" borderId="5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5" fillId="0" borderId="5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6" fillId="0" borderId="54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1" fillId="0" borderId="5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1" fillId="0" borderId="4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3" fillId="0" borderId="5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2" fillId="0" borderId="4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1" fillId="0" borderId="2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1" fillId="0" borderId="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28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24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9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Vírgula 2" xfId="22"/>
  </cellStyles>
  <dxfs count="62"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421920</xdr:rowOff>
    </xdr:from>
    <xdr:to>
      <xdr:col>2</xdr:col>
      <xdr:colOff>7920</xdr:colOff>
      <xdr:row>3</xdr:row>
      <xdr:rowOff>288000</xdr:rowOff>
    </xdr:to>
    <xdr:pic>
      <xdr:nvPicPr>
        <xdr:cNvPr id="0" name="Figuras 1" descr=""/>
        <xdr:cNvPicPr/>
      </xdr:nvPicPr>
      <xdr:blipFill>
        <a:blip r:embed="rId1"/>
        <a:stretch/>
      </xdr:blipFill>
      <xdr:spPr>
        <a:xfrm>
          <a:off x="0" y="421920"/>
          <a:ext cx="1367280" cy="866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152280</xdr:colOff>
      <xdr:row>0</xdr:row>
      <xdr:rowOff>57240</xdr:rowOff>
    </xdr:from>
    <xdr:to>
      <xdr:col>1</xdr:col>
      <xdr:colOff>555840</xdr:colOff>
      <xdr:row>4</xdr:row>
      <xdr:rowOff>65160</xdr:rowOff>
    </xdr:to>
    <xdr:pic>
      <xdr:nvPicPr>
        <xdr:cNvPr id="1" name="Imagem 2" descr=""/>
        <xdr:cNvPicPr/>
      </xdr:nvPicPr>
      <xdr:blipFill>
        <a:blip r:embed="rId1"/>
        <a:stretch/>
      </xdr:blipFill>
      <xdr:spPr>
        <a:xfrm>
          <a:off x="152280" y="57240"/>
          <a:ext cx="999360" cy="1046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80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100" zoomScalePageLayoutView="70" workbookViewId="0">
      <selection pane="topLeft" activeCell="A7" activeCellId="0" sqref="A7"/>
    </sheetView>
  </sheetViews>
  <sheetFormatPr defaultColWidth="1.4257812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2" width="9.14"/>
    <col collapsed="false" customWidth="true" hidden="false" outlineLevel="0" max="3" min="3" style="3" width="12.86"/>
    <col collapsed="false" customWidth="true" hidden="false" outlineLevel="0" max="4" min="4" style="4" width="59.43"/>
    <col collapsed="false" customWidth="true" hidden="false" outlineLevel="0" max="5" min="5" style="5" width="9.71"/>
    <col collapsed="false" customWidth="true" hidden="false" outlineLevel="0" max="6" min="6" style="6" width="10.71"/>
    <col collapsed="false" customWidth="true" hidden="false" outlineLevel="0" max="8" min="7" style="6" width="12.71"/>
    <col collapsed="false" customWidth="true" hidden="false" outlineLevel="0" max="9" min="9" style="7" width="15.71"/>
    <col collapsed="false" customWidth="true" hidden="false" outlineLevel="0" max="10" min="10" style="8" width="21"/>
    <col collapsed="false" customWidth="true" hidden="false" outlineLevel="0" max="22" min="11" style="8" width="11.29"/>
    <col collapsed="false" customWidth="false" hidden="false" outlineLevel="0" max="36" min="23" style="8" width="1.42"/>
    <col collapsed="false" customWidth="true" hidden="false" outlineLevel="0" max="37" min="37" style="8" width="10.85"/>
    <col collapsed="false" customWidth="true" hidden="false" outlineLevel="0" max="38" min="38" style="8" width="45.57"/>
    <col collapsed="false" customWidth="true" hidden="false" outlineLevel="0" max="39" min="39" style="8" width="24.42"/>
    <col collapsed="false" customWidth="false" hidden="false" outlineLevel="0" max="202" min="40" style="8" width="1.42"/>
    <col collapsed="false" customWidth="true" hidden="false" outlineLevel="0" max="203" min="203" style="8" width="2.16"/>
    <col collapsed="false" customWidth="true" hidden="false" outlineLevel="0" max="204" min="204" style="8" width="10"/>
    <col collapsed="false" customWidth="true" hidden="false" outlineLevel="0" max="205" min="205" style="8" width="1.29"/>
    <col collapsed="false" customWidth="true" hidden="false" outlineLevel="0" max="206" min="206" style="8" width="1.71"/>
    <col collapsed="false" customWidth="true" hidden="false" outlineLevel="0" max="208" min="207" style="8" width="2.16"/>
    <col collapsed="false" customWidth="true" hidden="true" outlineLevel="0" max="225" min="209" style="8" width="11.53"/>
    <col collapsed="false" customWidth="true" hidden="false" outlineLevel="0" max="226" min="226" style="8" width="0.29"/>
    <col collapsed="false" customWidth="true" hidden="false" outlineLevel="0" max="227" min="227" style="8" width="2.57"/>
    <col collapsed="false" customWidth="true" hidden="false" outlineLevel="0" max="228" min="228" style="8" width="2.16"/>
    <col collapsed="false" customWidth="true" hidden="false" outlineLevel="0" max="229" min="229" style="8" width="1.57"/>
    <col collapsed="false" customWidth="true" hidden="false" outlineLevel="0" max="230" min="230" style="8" width="0.29"/>
    <col collapsed="false" customWidth="true" hidden="false" outlineLevel="0" max="231" min="231" style="8" width="2.16"/>
    <col collapsed="false" customWidth="true" hidden="false" outlineLevel="0" max="232" min="232" style="8" width="2.29"/>
    <col collapsed="false" customWidth="true" hidden="false" outlineLevel="0" max="233" min="233" style="8" width="3.57"/>
    <col collapsed="false" customWidth="true" hidden="false" outlineLevel="0" max="234" min="234" style="8" width="1.85"/>
    <col collapsed="false" customWidth="true" hidden="false" outlineLevel="0" max="235" min="235" style="8" width="1.71"/>
    <col collapsed="false" customWidth="true" hidden="false" outlineLevel="0" max="236" min="236" style="8" width="3.42"/>
    <col collapsed="false" customWidth="true" hidden="false" outlineLevel="0" max="237" min="237" style="8" width="2.57"/>
    <col collapsed="false" customWidth="true" hidden="true" outlineLevel="0" max="244" min="238" style="8" width="11.53"/>
    <col collapsed="false" customWidth="true" hidden="false" outlineLevel="0" max="245" min="245" style="8" width="1.57"/>
    <col collapsed="false" customWidth="true" hidden="false" outlineLevel="0" max="246" min="246" style="8" width="2.16"/>
    <col collapsed="false" customWidth="false" hidden="false" outlineLevel="0" max="247" min="247" style="8" width="1.42"/>
    <col collapsed="false" customWidth="true" hidden="false" outlineLevel="0" max="248" min="248" style="8" width="1.57"/>
    <col collapsed="false" customWidth="false" hidden="false" outlineLevel="0" max="458" min="249" style="8" width="1.42"/>
    <col collapsed="false" customWidth="true" hidden="false" outlineLevel="0" max="459" min="459" style="8" width="2.16"/>
    <col collapsed="false" customWidth="true" hidden="false" outlineLevel="0" max="460" min="460" style="8" width="10"/>
    <col collapsed="false" customWidth="true" hidden="false" outlineLevel="0" max="461" min="461" style="8" width="1.29"/>
    <col collapsed="false" customWidth="true" hidden="false" outlineLevel="0" max="462" min="462" style="8" width="1.71"/>
    <col collapsed="false" customWidth="true" hidden="false" outlineLevel="0" max="464" min="463" style="8" width="2.16"/>
    <col collapsed="false" customWidth="true" hidden="true" outlineLevel="0" max="481" min="465" style="8" width="11.53"/>
    <col collapsed="false" customWidth="true" hidden="false" outlineLevel="0" max="482" min="482" style="8" width="0.29"/>
    <col collapsed="false" customWidth="true" hidden="false" outlineLevel="0" max="483" min="483" style="8" width="2.57"/>
    <col collapsed="false" customWidth="true" hidden="false" outlineLevel="0" max="484" min="484" style="8" width="2.16"/>
    <col collapsed="false" customWidth="true" hidden="false" outlineLevel="0" max="485" min="485" style="8" width="1.57"/>
    <col collapsed="false" customWidth="true" hidden="false" outlineLevel="0" max="486" min="486" style="8" width="0.29"/>
    <col collapsed="false" customWidth="true" hidden="false" outlineLevel="0" max="487" min="487" style="8" width="2.16"/>
    <col collapsed="false" customWidth="true" hidden="false" outlineLevel="0" max="488" min="488" style="8" width="2.29"/>
    <col collapsed="false" customWidth="true" hidden="false" outlineLevel="0" max="489" min="489" style="8" width="3.57"/>
    <col collapsed="false" customWidth="true" hidden="false" outlineLevel="0" max="490" min="490" style="8" width="1.85"/>
    <col collapsed="false" customWidth="true" hidden="false" outlineLevel="0" max="491" min="491" style="8" width="1.71"/>
    <col collapsed="false" customWidth="true" hidden="false" outlineLevel="0" max="492" min="492" style="8" width="3.42"/>
    <col collapsed="false" customWidth="true" hidden="false" outlineLevel="0" max="493" min="493" style="8" width="2.57"/>
    <col collapsed="false" customWidth="true" hidden="true" outlineLevel="0" max="500" min="494" style="8" width="11.53"/>
    <col collapsed="false" customWidth="true" hidden="false" outlineLevel="0" max="501" min="501" style="8" width="1.57"/>
    <col collapsed="false" customWidth="true" hidden="false" outlineLevel="0" max="502" min="502" style="8" width="2.16"/>
    <col collapsed="false" customWidth="false" hidden="false" outlineLevel="0" max="503" min="503" style="8" width="1.42"/>
    <col collapsed="false" customWidth="true" hidden="false" outlineLevel="0" max="504" min="504" style="8" width="1.57"/>
    <col collapsed="false" customWidth="false" hidden="false" outlineLevel="0" max="714" min="505" style="8" width="1.42"/>
    <col collapsed="false" customWidth="true" hidden="false" outlineLevel="0" max="715" min="715" style="8" width="2.16"/>
    <col collapsed="false" customWidth="true" hidden="false" outlineLevel="0" max="716" min="716" style="8" width="10"/>
    <col collapsed="false" customWidth="true" hidden="false" outlineLevel="0" max="717" min="717" style="8" width="1.29"/>
    <col collapsed="false" customWidth="true" hidden="false" outlineLevel="0" max="718" min="718" style="8" width="1.71"/>
    <col collapsed="false" customWidth="true" hidden="false" outlineLevel="0" max="720" min="719" style="8" width="2.16"/>
    <col collapsed="false" customWidth="true" hidden="true" outlineLevel="0" max="737" min="721" style="8" width="11.53"/>
    <col collapsed="false" customWidth="true" hidden="false" outlineLevel="0" max="738" min="738" style="8" width="0.29"/>
    <col collapsed="false" customWidth="true" hidden="false" outlineLevel="0" max="739" min="739" style="8" width="2.57"/>
    <col collapsed="false" customWidth="true" hidden="false" outlineLevel="0" max="740" min="740" style="8" width="2.16"/>
    <col collapsed="false" customWidth="true" hidden="false" outlineLevel="0" max="741" min="741" style="8" width="1.57"/>
    <col collapsed="false" customWidth="true" hidden="false" outlineLevel="0" max="742" min="742" style="8" width="0.29"/>
    <col collapsed="false" customWidth="true" hidden="false" outlineLevel="0" max="743" min="743" style="8" width="2.16"/>
    <col collapsed="false" customWidth="true" hidden="false" outlineLevel="0" max="744" min="744" style="8" width="2.29"/>
    <col collapsed="false" customWidth="true" hidden="false" outlineLevel="0" max="745" min="745" style="8" width="3.57"/>
    <col collapsed="false" customWidth="true" hidden="false" outlineLevel="0" max="746" min="746" style="8" width="1.85"/>
    <col collapsed="false" customWidth="true" hidden="false" outlineLevel="0" max="747" min="747" style="8" width="1.71"/>
    <col collapsed="false" customWidth="true" hidden="false" outlineLevel="0" max="748" min="748" style="8" width="3.42"/>
    <col collapsed="false" customWidth="true" hidden="false" outlineLevel="0" max="749" min="749" style="8" width="2.57"/>
    <col collapsed="false" customWidth="true" hidden="true" outlineLevel="0" max="756" min="750" style="8" width="11.53"/>
    <col collapsed="false" customWidth="true" hidden="false" outlineLevel="0" max="757" min="757" style="8" width="1.57"/>
    <col collapsed="false" customWidth="true" hidden="false" outlineLevel="0" max="758" min="758" style="8" width="2.16"/>
    <col collapsed="false" customWidth="false" hidden="false" outlineLevel="0" max="759" min="759" style="8" width="1.42"/>
    <col collapsed="false" customWidth="true" hidden="false" outlineLevel="0" max="760" min="760" style="8" width="1.57"/>
    <col collapsed="false" customWidth="false" hidden="false" outlineLevel="0" max="970" min="761" style="8" width="1.42"/>
    <col collapsed="false" customWidth="true" hidden="false" outlineLevel="0" max="971" min="971" style="8" width="2.16"/>
    <col collapsed="false" customWidth="true" hidden="false" outlineLevel="0" max="972" min="972" style="8" width="10"/>
    <col collapsed="false" customWidth="true" hidden="false" outlineLevel="0" max="973" min="973" style="8" width="1.29"/>
    <col collapsed="false" customWidth="true" hidden="false" outlineLevel="0" max="974" min="974" style="8" width="1.71"/>
    <col collapsed="false" customWidth="true" hidden="false" outlineLevel="0" max="976" min="975" style="8" width="2.16"/>
    <col collapsed="false" customWidth="true" hidden="true" outlineLevel="0" max="993" min="977" style="8" width="11.53"/>
    <col collapsed="false" customWidth="true" hidden="false" outlineLevel="0" max="994" min="994" style="8" width="0.29"/>
    <col collapsed="false" customWidth="true" hidden="false" outlineLevel="0" max="995" min="995" style="8" width="2.57"/>
    <col collapsed="false" customWidth="true" hidden="false" outlineLevel="0" max="996" min="996" style="8" width="2.16"/>
    <col collapsed="false" customWidth="true" hidden="false" outlineLevel="0" max="997" min="997" style="8" width="1.57"/>
    <col collapsed="false" customWidth="true" hidden="false" outlineLevel="0" max="998" min="998" style="8" width="0.29"/>
    <col collapsed="false" customWidth="true" hidden="false" outlineLevel="0" max="999" min="999" style="8" width="2.16"/>
    <col collapsed="false" customWidth="true" hidden="false" outlineLevel="0" max="1000" min="1000" style="8" width="2.29"/>
    <col collapsed="false" customWidth="true" hidden="false" outlineLevel="0" max="1001" min="1001" style="8" width="3.57"/>
    <col collapsed="false" customWidth="true" hidden="false" outlineLevel="0" max="1002" min="1002" style="8" width="1.85"/>
    <col collapsed="false" customWidth="true" hidden="false" outlineLevel="0" max="1003" min="1003" style="8" width="1.71"/>
    <col collapsed="false" customWidth="true" hidden="false" outlineLevel="0" max="1004" min="1004" style="8" width="3.42"/>
    <col collapsed="false" customWidth="true" hidden="false" outlineLevel="0" max="1005" min="1005" style="8" width="2.57"/>
    <col collapsed="false" customWidth="true" hidden="true" outlineLevel="0" max="1012" min="1006" style="8" width="11.53"/>
    <col collapsed="false" customWidth="true" hidden="false" outlineLevel="0" max="1013" min="1013" style="8" width="1.57"/>
    <col collapsed="false" customWidth="true" hidden="false" outlineLevel="0" max="1014" min="1014" style="8" width="2.16"/>
    <col collapsed="false" customWidth="false" hidden="false" outlineLevel="0" max="1015" min="1015" style="8" width="1.42"/>
    <col collapsed="false" customWidth="true" hidden="false" outlineLevel="0" max="1016" min="1016" style="8" width="1.57"/>
    <col collapsed="false" customWidth="false" hidden="false" outlineLevel="0" max="1226" min="1017" style="8" width="1.42"/>
    <col collapsed="false" customWidth="true" hidden="false" outlineLevel="0" max="1227" min="1227" style="8" width="2.16"/>
    <col collapsed="false" customWidth="true" hidden="false" outlineLevel="0" max="1228" min="1228" style="8" width="10"/>
    <col collapsed="false" customWidth="true" hidden="false" outlineLevel="0" max="1229" min="1229" style="8" width="1.29"/>
    <col collapsed="false" customWidth="true" hidden="false" outlineLevel="0" max="1230" min="1230" style="8" width="1.71"/>
    <col collapsed="false" customWidth="true" hidden="false" outlineLevel="0" max="1232" min="1231" style="8" width="2.16"/>
    <col collapsed="false" customWidth="true" hidden="true" outlineLevel="0" max="1249" min="1233" style="8" width="11.53"/>
    <col collapsed="false" customWidth="true" hidden="false" outlineLevel="0" max="1250" min="1250" style="8" width="0.29"/>
    <col collapsed="false" customWidth="true" hidden="false" outlineLevel="0" max="1251" min="1251" style="8" width="2.57"/>
    <col collapsed="false" customWidth="true" hidden="false" outlineLevel="0" max="1252" min="1252" style="8" width="2.16"/>
    <col collapsed="false" customWidth="true" hidden="false" outlineLevel="0" max="1253" min="1253" style="8" width="1.57"/>
    <col collapsed="false" customWidth="true" hidden="false" outlineLevel="0" max="1254" min="1254" style="8" width="0.29"/>
    <col collapsed="false" customWidth="true" hidden="false" outlineLevel="0" max="1255" min="1255" style="8" width="2.16"/>
    <col collapsed="false" customWidth="true" hidden="false" outlineLevel="0" max="1256" min="1256" style="8" width="2.29"/>
    <col collapsed="false" customWidth="true" hidden="false" outlineLevel="0" max="1257" min="1257" style="8" width="3.57"/>
    <col collapsed="false" customWidth="true" hidden="false" outlineLevel="0" max="1258" min="1258" style="8" width="1.85"/>
    <col collapsed="false" customWidth="true" hidden="false" outlineLevel="0" max="1259" min="1259" style="8" width="1.71"/>
    <col collapsed="false" customWidth="true" hidden="false" outlineLevel="0" max="1260" min="1260" style="8" width="3.42"/>
    <col collapsed="false" customWidth="true" hidden="false" outlineLevel="0" max="1261" min="1261" style="8" width="2.57"/>
    <col collapsed="false" customWidth="true" hidden="true" outlineLevel="0" max="1268" min="1262" style="8" width="11.53"/>
    <col collapsed="false" customWidth="true" hidden="false" outlineLevel="0" max="1269" min="1269" style="8" width="1.57"/>
    <col collapsed="false" customWidth="true" hidden="false" outlineLevel="0" max="1270" min="1270" style="8" width="2.16"/>
    <col collapsed="false" customWidth="false" hidden="false" outlineLevel="0" max="1271" min="1271" style="8" width="1.42"/>
    <col collapsed="false" customWidth="true" hidden="false" outlineLevel="0" max="1272" min="1272" style="8" width="1.57"/>
    <col collapsed="false" customWidth="false" hidden="false" outlineLevel="0" max="1482" min="1273" style="8" width="1.42"/>
    <col collapsed="false" customWidth="true" hidden="false" outlineLevel="0" max="1483" min="1483" style="8" width="2.16"/>
    <col collapsed="false" customWidth="true" hidden="false" outlineLevel="0" max="1484" min="1484" style="8" width="10"/>
    <col collapsed="false" customWidth="true" hidden="false" outlineLevel="0" max="1485" min="1485" style="8" width="1.29"/>
    <col collapsed="false" customWidth="true" hidden="false" outlineLevel="0" max="1486" min="1486" style="8" width="1.71"/>
    <col collapsed="false" customWidth="true" hidden="false" outlineLevel="0" max="1488" min="1487" style="8" width="2.16"/>
    <col collapsed="false" customWidth="true" hidden="true" outlineLevel="0" max="1505" min="1489" style="8" width="11.53"/>
    <col collapsed="false" customWidth="true" hidden="false" outlineLevel="0" max="1506" min="1506" style="8" width="0.29"/>
    <col collapsed="false" customWidth="true" hidden="false" outlineLevel="0" max="1507" min="1507" style="8" width="2.57"/>
    <col collapsed="false" customWidth="true" hidden="false" outlineLevel="0" max="1508" min="1508" style="8" width="2.16"/>
    <col collapsed="false" customWidth="true" hidden="false" outlineLevel="0" max="1509" min="1509" style="8" width="1.57"/>
    <col collapsed="false" customWidth="true" hidden="false" outlineLevel="0" max="1510" min="1510" style="8" width="0.29"/>
    <col collapsed="false" customWidth="true" hidden="false" outlineLevel="0" max="1511" min="1511" style="8" width="2.16"/>
    <col collapsed="false" customWidth="true" hidden="false" outlineLevel="0" max="1512" min="1512" style="8" width="2.29"/>
    <col collapsed="false" customWidth="true" hidden="false" outlineLevel="0" max="1513" min="1513" style="8" width="3.57"/>
    <col collapsed="false" customWidth="true" hidden="false" outlineLevel="0" max="1514" min="1514" style="8" width="1.85"/>
    <col collapsed="false" customWidth="true" hidden="false" outlineLevel="0" max="1515" min="1515" style="8" width="1.71"/>
    <col collapsed="false" customWidth="true" hidden="false" outlineLevel="0" max="1516" min="1516" style="8" width="3.42"/>
    <col collapsed="false" customWidth="true" hidden="false" outlineLevel="0" max="1517" min="1517" style="8" width="2.57"/>
    <col collapsed="false" customWidth="true" hidden="true" outlineLevel="0" max="1524" min="1518" style="8" width="11.53"/>
    <col collapsed="false" customWidth="true" hidden="false" outlineLevel="0" max="1525" min="1525" style="8" width="1.57"/>
    <col collapsed="false" customWidth="true" hidden="false" outlineLevel="0" max="1526" min="1526" style="8" width="2.16"/>
    <col collapsed="false" customWidth="false" hidden="false" outlineLevel="0" max="1527" min="1527" style="8" width="1.42"/>
    <col collapsed="false" customWidth="true" hidden="false" outlineLevel="0" max="1528" min="1528" style="8" width="1.57"/>
    <col collapsed="false" customWidth="false" hidden="false" outlineLevel="0" max="1738" min="1529" style="8" width="1.42"/>
    <col collapsed="false" customWidth="true" hidden="false" outlineLevel="0" max="1739" min="1739" style="8" width="2.16"/>
    <col collapsed="false" customWidth="true" hidden="false" outlineLevel="0" max="1740" min="1740" style="8" width="10"/>
    <col collapsed="false" customWidth="true" hidden="false" outlineLevel="0" max="1741" min="1741" style="8" width="1.29"/>
    <col collapsed="false" customWidth="true" hidden="false" outlineLevel="0" max="1742" min="1742" style="8" width="1.71"/>
    <col collapsed="false" customWidth="true" hidden="false" outlineLevel="0" max="1744" min="1743" style="8" width="2.16"/>
    <col collapsed="false" customWidth="true" hidden="true" outlineLevel="0" max="1761" min="1745" style="8" width="11.53"/>
    <col collapsed="false" customWidth="true" hidden="false" outlineLevel="0" max="1762" min="1762" style="8" width="0.29"/>
    <col collapsed="false" customWidth="true" hidden="false" outlineLevel="0" max="1763" min="1763" style="8" width="2.57"/>
    <col collapsed="false" customWidth="true" hidden="false" outlineLevel="0" max="1764" min="1764" style="8" width="2.16"/>
    <col collapsed="false" customWidth="true" hidden="false" outlineLevel="0" max="1765" min="1765" style="8" width="1.57"/>
    <col collapsed="false" customWidth="true" hidden="false" outlineLevel="0" max="1766" min="1766" style="8" width="0.29"/>
    <col collapsed="false" customWidth="true" hidden="false" outlineLevel="0" max="1767" min="1767" style="8" width="2.16"/>
    <col collapsed="false" customWidth="true" hidden="false" outlineLevel="0" max="1768" min="1768" style="8" width="2.29"/>
    <col collapsed="false" customWidth="true" hidden="false" outlineLevel="0" max="1769" min="1769" style="8" width="3.57"/>
    <col collapsed="false" customWidth="true" hidden="false" outlineLevel="0" max="1770" min="1770" style="8" width="1.85"/>
    <col collapsed="false" customWidth="true" hidden="false" outlineLevel="0" max="1771" min="1771" style="8" width="1.71"/>
    <col collapsed="false" customWidth="true" hidden="false" outlineLevel="0" max="1772" min="1772" style="8" width="3.42"/>
    <col collapsed="false" customWidth="true" hidden="false" outlineLevel="0" max="1773" min="1773" style="8" width="2.57"/>
    <col collapsed="false" customWidth="true" hidden="true" outlineLevel="0" max="1780" min="1774" style="8" width="11.53"/>
    <col collapsed="false" customWidth="true" hidden="false" outlineLevel="0" max="1781" min="1781" style="8" width="1.57"/>
    <col collapsed="false" customWidth="true" hidden="false" outlineLevel="0" max="1782" min="1782" style="8" width="2.16"/>
    <col collapsed="false" customWidth="false" hidden="false" outlineLevel="0" max="1783" min="1783" style="8" width="1.42"/>
    <col collapsed="false" customWidth="true" hidden="false" outlineLevel="0" max="1784" min="1784" style="8" width="1.57"/>
    <col collapsed="false" customWidth="false" hidden="false" outlineLevel="0" max="1994" min="1785" style="8" width="1.42"/>
    <col collapsed="false" customWidth="true" hidden="false" outlineLevel="0" max="1995" min="1995" style="8" width="2.16"/>
    <col collapsed="false" customWidth="true" hidden="false" outlineLevel="0" max="1996" min="1996" style="8" width="10"/>
    <col collapsed="false" customWidth="true" hidden="false" outlineLevel="0" max="1997" min="1997" style="8" width="1.29"/>
    <col collapsed="false" customWidth="true" hidden="false" outlineLevel="0" max="1998" min="1998" style="8" width="1.71"/>
    <col collapsed="false" customWidth="true" hidden="false" outlineLevel="0" max="2000" min="1999" style="8" width="2.16"/>
    <col collapsed="false" customWidth="true" hidden="true" outlineLevel="0" max="2017" min="2001" style="8" width="11.53"/>
    <col collapsed="false" customWidth="true" hidden="false" outlineLevel="0" max="2018" min="2018" style="8" width="0.29"/>
    <col collapsed="false" customWidth="true" hidden="false" outlineLevel="0" max="2019" min="2019" style="8" width="2.57"/>
    <col collapsed="false" customWidth="true" hidden="false" outlineLevel="0" max="2020" min="2020" style="8" width="2.16"/>
    <col collapsed="false" customWidth="true" hidden="false" outlineLevel="0" max="2021" min="2021" style="8" width="1.57"/>
    <col collapsed="false" customWidth="true" hidden="false" outlineLevel="0" max="2022" min="2022" style="8" width="0.29"/>
    <col collapsed="false" customWidth="true" hidden="false" outlineLevel="0" max="2023" min="2023" style="8" width="2.16"/>
    <col collapsed="false" customWidth="true" hidden="false" outlineLevel="0" max="2024" min="2024" style="8" width="2.29"/>
    <col collapsed="false" customWidth="true" hidden="false" outlineLevel="0" max="2025" min="2025" style="8" width="3.57"/>
    <col collapsed="false" customWidth="true" hidden="false" outlineLevel="0" max="2026" min="2026" style="8" width="1.85"/>
    <col collapsed="false" customWidth="true" hidden="false" outlineLevel="0" max="2027" min="2027" style="8" width="1.71"/>
    <col collapsed="false" customWidth="true" hidden="false" outlineLevel="0" max="2028" min="2028" style="8" width="3.42"/>
    <col collapsed="false" customWidth="true" hidden="false" outlineLevel="0" max="2029" min="2029" style="8" width="2.57"/>
    <col collapsed="false" customWidth="true" hidden="true" outlineLevel="0" max="2036" min="2030" style="8" width="11.53"/>
    <col collapsed="false" customWidth="true" hidden="false" outlineLevel="0" max="2037" min="2037" style="8" width="1.57"/>
    <col collapsed="false" customWidth="true" hidden="false" outlineLevel="0" max="2038" min="2038" style="8" width="2.16"/>
    <col collapsed="false" customWidth="false" hidden="false" outlineLevel="0" max="2039" min="2039" style="8" width="1.42"/>
    <col collapsed="false" customWidth="true" hidden="false" outlineLevel="0" max="2040" min="2040" style="8" width="1.57"/>
    <col collapsed="false" customWidth="false" hidden="false" outlineLevel="0" max="2250" min="2041" style="8" width="1.42"/>
    <col collapsed="false" customWidth="true" hidden="false" outlineLevel="0" max="2251" min="2251" style="8" width="2.16"/>
    <col collapsed="false" customWidth="true" hidden="false" outlineLevel="0" max="2252" min="2252" style="8" width="10"/>
    <col collapsed="false" customWidth="true" hidden="false" outlineLevel="0" max="2253" min="2253" style="8" width="1.29"/>
    <col collapsed="false" customWidth="true" hidden="false" outlineLevel="0" max="2254" min="2254" style="8" width="1.71"/>
    <col collapsed="false" customWidth="true" hidden="false" outlineLevel="0" max="2256" min="2255" style="8" width="2.16"/>
    <col collapsed="false" customWidth="true" hidden="true" outlineLevel="0" max="2273" min="2257" style="8" width="11.53"/>
    <col collapsed="false" customWidth="true" hidden="false" outlineLevel="0" max="2274" min="2274" style="8" width="0.29"/>
    <col collapsed="false" customWidth="true" hidden="false" outlineLevel="0" max="2275" min="2275" style="8" width="2.57"/>
    <col collapsed="false" customWidth="true" hidden="false" outlineLevel="0" max="2276" min="2276" style="8" width="2.16"/>
    <col collapsed="false" customWidth="true" hidden="false" outlineLevel="0" max="2277" min="2277" style="8" width="1.57"/>
    <col collapsed="false" customWidth="true" hidden="false" outlineLevel="0" max="2278" min="2278" style="8" width="0.29"/>
    <col collapsed="false" customWidth="true" hidden="false" outlineLevel="0" max="2279" min="2279" style="8" width="2.16"/>
    <col collapsed="false" customWidth="true" hidden="false" outlineLevel="0" max="2280" min="2280" style="8" width="2.29"/>
    <col collapsed="false" customWidth="true" hidden="false" outlineLevel="0" max="2281" min="2281" style="8" width="3.57"/>
    <col collapsed="false" customWidth="true" hidden="false" outlineLevel="0" max="2282" min="2282" style="8" width="1.85"/>
    <col collapsed="false" customWidth="true" hidden="false" outlineLevel="0" max="2283" min="2283" style="8" width="1.71"/>
    <col collapsed="false" customWidth="true" hidden="false" outlineLevel="0" max="2284" min="2284" style="8" width="3.42"/>
    <col collapsed="false" customWidth="true" hidden="false" outlineLevel="0" max="2285" min="2285" style="8" width="2.57"/>
    <col collapsed="false" customWidth="true" hidden="true" outlineLevel="0" max="2292" min="2286" style="8" width="11.53"/>
    <col collapsed="false" customWidth="true" hidden="false" outlineLevel="0" max="2293" min="2293" style="8" width="1.57"/>
    <col collapsed="false" customWidth="true" hidden="false" outlineLevel="0" max="2294" min="2294" style="8" width="2.16"/>
    <col collapsed="false" customWidth="false" hidden="false" outlineLevel="0" max="2295" min="2295" style="8" width="1.42"/>
    <col collapsed="false" customWidth="true" hidden="false" outlineLevel="0" max="2296" min="2296" style="8" width="1.57"/>
    <col collapsed="false" customWidth="false" hidden="false" outlineLevel="0" max="2506" min="2297" style="8" width="1.42"/>
    <col collapsed="false" customWidth="true" hidden="false" outlineLevel="0" max="2507" min="2507" style="8" width="2.16"/>
    <col collapsed="false" customWidth="true" hidden="false" outlineLevel="0" max="2508" min="2508" style="8" width="10"/>
    <col collapsed="false" customWidth="true" hidden="false" outlineLevel="0" max="2509" min="2509" style="8" width="1.29"/>
    <col collapsed="false" customWidth="true" hidden="false" outlineLevel="0" max="2510" min="2510" style="8" width="1.71"/>
    <col collapsed="false" customWidth="true" hidden="false" outlineLevel="0" max="2512" min="2511" style="8" width="2.16"/>
    <col collapsed="false" customWidth="true" hidden="true" outlineLevel="0" max="2529" min="2513" style="8" width="11.53"/>
    <col collapsed="false" customWidth="true" hidden="false" outlineLevel="0" max="2530" min="2530" style="8" width="0.29"/>
    <col collapsed="false" customWidth="true" hidden="false" outlineLevel="0" max="2531" min="2531" style="8" width="2.57"/>
    <col collapsed="false" customWidth="true" hidden="false" outlineLevel="0" max="2532" min="2532" style="8" width="2.16"/>
    <col collapsed="false" customWidth="true" hidden="false" outlineLevel="0" max="2533" min="2533" style="8" width="1.57"/>
    <col collapsed="false" customWidth="true" hidden="false" outlineLevel="0" max="2534" min="2534" style="8" width="0.29"/>
    <col collapsed="false" customWidth="true" hidden="false" outlineLevel="0" max="2535" min="2535" style="8" width="2.16"/>
    <col collapsed="false" customWidth="true" hidden="false" outlineLevel="0" max="2536" min="2536" style="8" width="2.29"/>
    <col collapsed="false" customWidth="true" hidden="false" outlineLevel="0" max="2537" min="2537" style="8" width="3.57"/>
    <col collapsed="false" customWidth="true" hidden="false" outlineLevel="0" max="2538" min="2538" style="8" width="1.85"/>
    <col collapsed="false" customWidth="true" hidden="false" outlineLevel="0" max="2539" min="2539" style="8" width="1.71"/>
    <col collapsed="false" customWidth="true" hidden="false" outlineLevel="0" max="2540" min="2540" style="8" width="3.42"/>
    <col collapsed="false" customWidth="true" hidden="false" outlineLevel="0" max="2541" min="2541" style="8" width="2.57"/>
    <col collapsed="false" customWidth="true" hidden="true" outlineLevel="0" max="2548" min="2542" style="8" width="11.53"/>
    <col collapsed="false" customWidth="true" hidden="false" outlineLevel="0" max="2549" min="2549" style="8" width="1.57"/>
    <col collapsed="false" customWidth="true" hidden="false" outlineLevel="0" max="2550" min="2550" style="8" width="2.16"/>
    <col collapsed="false" customWidth="false" hidden="false" outlineLevel="0" max="2551" min="2551" style="8" width="1.42"/>
    <col collapsed="false" customWidth="true" hidden="false" outlineLevel="0" max="2552" min="2552" style="8" width="1.57"/>
    <col collapsed="false" customWidth="false" hidden="false" outlineLevel="0" max="2762" min="2553" style="8" width="1.42"/>
    <col collapsed="false" customWidth="true" hidden="false" outlineLevel="0" max="2763" min="2763" style="8" width="2.16"/>
    <col collapsed="false" customWidth="true" hidden="false" outlineLevel="0" max="2764" min="2764" style="8" width="10"/>
    <col collapsed="false" customWidth="true" hidden="false" outlineLevel="0" max="2765" min="2765" style="8" width="1.29"/>
    <col collapsed="false" customWidth="true" hidden="false" outlineLevel="0" max="2766" min="2766" style="8" width="1.71"/>
    <col collapsed="false" customWidth="true" hidden="false" outlineLevel="0" max="2768" min="2767" style="8" width="2.16"/>
    <col collapsed="false" customWidth="true" hidden="true" outlineLevel="0" max="2785" min="2769" style="8" width="11.53"/>
    <col collapsed="false" customWidth="true" hidden="false" outlineLevel="0" max="2786" min="2786" style="8" width="0.29"/>
    <col collapsed="false" customWidth="true" hidden="false" outlineLevel="0" max="2787" min="2787" style="8" width="2.57"/>
    <col collapsed="false" customWidth="true" hidden="false" outlineLevel="0" max="2788" min="2788" style="8" width="2.16"/>
    <col collapsed="false" customWidth="true" hidden="false" outlineLevel="0" max="2789" min="2789" style="8" width="1.57"/>
    <col collapsed="false" customWidth="true" hidden="false" outlineLevel="0" max="2790" min="2790" style="8" width="0.29"/>
    <col collapsed="false" customWidth="true" hidden="false" outlineLevel="0" max="2791" min="2791" style="8" width="2.16"/>
    <col collapsed="false" customWidth="true" hidden="false" outlineLevel="0" max="2792" min="2792" style="8" width="2.29"/>
    <col collapsed="false" customWidth="true" hidden="false" outlineLevel="0" max="2793" min="2793" style="8" width="3.57"/>
    <col collapsed="false" customWidth="true" hidden="false" outlineLevel="0" max="2794" min="2794" style="8" width="1.85"/>
    <col collapsed="false" customWidth="true" hidden="false" outlineLevel="0" max="2795" min="2795" style="8" width="1.71"/>
    <col collapsed="false" customWidth="true" hidden="false" outlineLevel="0" max="2796" min="2796" style="8" width="3.42"/>
    <col collapsed="false" customWidth="true" hidden="false" outlineLevel="0" max="2797" min="2797" style="8" width="2.57"/>
    <col collapsed="false" customWidth="true" hidden="true" outlineLevel="0" max="2804" min="2798" style="8" width="11.53"/>
    <col collapsed="false" customWidth="true" hidden="false" outlineLevel="0" max="2805" min="2805" style="8" width="1.57"/>
    <col collapsed="false" customWidth="true" hidden="false" outlineLevel="0" max="2806" min="2806" style="8" width="2.16"/>
    <col collapsed="false" customWidth="false" hidden="false" outlineLevel="0" max="2807" min="2807" style="8" width="1.42"/>
    <col collapsed="false" customWidth="true" hidden="false" outlineLevel="0" max="2808" min="2808" style="8" width="1.57"/>
    <col collapsed="false" customWidth="false" hidden="false" outlineLevel="0" max="3018" min="2809" style="8" width="1.42"/>
    <col collapsed="false" customWidth="true" hidden="false" outlineLevel="0" max="3019" min="3019" style="8" width="2.16"/>
    <col collapsed="false" customWidth="true" hidden="false" outlineLevel="0" max="3020" min="3020" style="8" width="10"/>
    <col collapsed="false" customWidth="true" hidden="false" outlineLevel="0" max="3021" min="3021" style="8" width="1.29"/>
    <col collapsed="false" customWidth="true" hidden="false" outlineLevel="0" max="3022" min="3022" style="8" width="1.71"/>
    <col collapsed="false" customWidth="true" hidden="false" outlineLevel="0" max="3024" min="3023" style="8" width="2.16"/>
    <col collapsed="false" customWidth="true" hidden="true" outlineLevel="0" max="3041" min="3025" style="8" width="11.53"/>
    <col collapsed="false" customWidth="true" hidden="false" outlineLevel="0" max="3042" min="3042" style="8" width="0.29"/>
    <col collapsed="false" customWidth="true" hidden="false" outlineLevel="0" max="3043" min="3043" style="8" width="2.57"/>
    <col collapsed="false" customWidth="true" hidden="false" outlineLevel="0" max="3044" min="3044" style="8" width="2.16"/>
    <col collapsed="false" customWidth="true" hidden="false" outlineLevel="0" max="3045" min="3045" style="8" width="1.57"/>
    <col collapsed="false" customWidth="true" hidden="false" outlineLevel="0" max="3046" min="3046" style="8" width="0.29"/>
    <col collapsed="false" customWidth="true" hidden="false" outlineLevel="0" max="3047" min="3047" style="8" width="2.16"/>
    <col collapsed="false" customWidth="true" hidden="false" outlineLevel="0" max="3048" min="3048" style="8" width="2.29"/>
    <col collapsed="false" customWidth="true" hidden="false" outlineLevel="0" max="3049" min="3049" style="8" width="3.57"/>
    <col collapsed="false" customWidth="true" hidden="false" outlineLevel="0" max="3050" min="3050" style="8" width="1.85"/>
    <col collapsed="false" customWidth="true" hidden="false" outlineLevel="0" max="3051" min="3051" style="8" width="1.71"/>
    <col collapsed="false" customWidth="true" hidden="false" outlineLevel="0" max="3052" min="3052" style="8" width="3.42"/>
    <col collapsed="false" customWidth="true" hidden="false" outlineLevel="0" max="3053" min="3053" style="8" width="2.57"/>
    <col collapsed="false" customWidth="true" hidden="true" outlineLevel="0" max="3060" min="3054" style="8" width="11.53"/>
    <col collapsed="false" customWidth="true" hidden="false" outlineLevel="0" max="3061" min="3061" style="8" width="1.57"/>
    <col collapsed="false" customWidth="true" hidden="false" outlineLevel="0" max="3062" min="3062" style="8" width="2.16"/>
    <col collapsed="false" customWidth="false" hidden="false" outlineLevel="0" max="3063" min="3063" style="8" width="1.42"/>
    <col collapsed="false" customWidth="true" hidden="false" outlineLevel="0" max="3064" min="3064" style="8" width="1.57"/>
    <col collapsed="false" customWidth="false" hidden="false" outlineLevel="0" max="3274" min="3065" style="8" width="1.42"/>
    <col collapsed="false" customWidth="true" hidden="false" outlineLevel="0" max="3275" min="3275" style="8" width="2.16"/>
    <col collapsed="false" customWidth="true" hidden="false" outlineLevel="0" max="3276" min="3276" style="8" width="10"/>
    <col collapsed="false" customWidth="true" hidden="false" outlineLevel="0" max="3277" min="3277" style="8" width="1.29"/>
    <col collapsed="false" customWidth="true" hidden="false" outlineLevel="0" max="3278" min="3278" style="8" width="1.71"/>
    <col collapsed="false" customWidth="true" hidden="false" outlineLevel="0" max="3280" min="3279" style="8" width="2.16"/>
    <col collapsed="false" customWidth="true" hidden="true" outlineLevel="0" max="3297" min="3281" style="8" width="11.53"/>
    <col collapsed="false" customWidth="true" hidden="false" outlineLevel="0" max="3298" min="3298" style="8" width="0.29"/>
    <col collapsed="false" customWidth="true" hidden="false" outlineLevel="0" max="3299" min="3299" style="8" width="2.57"/>
    <col collapsed="false" customWidth="true" hidden="false" outlineLevel="0" max="3300" min="3300" style="8" width="2.16"/>
    <col collapsed="false" customWidth="true" hidden="false" outlineLevel="0" max="3301" min="3301" style="8" width="1.57"/>
    <col collapsed="false" customWidth="true" hidden="false" outlineLevel="0" max="3302" min="3302" style="8" width="0.29"/>
    <col collapsed="false" customWidth="true" hidden="false" outlineLevel="0" max="3303" min="3303" style="8" width="2.16"/>
    <col collapsed="false" customWidth="true" hidden="false" outlineLevel="0" max="3304" min="3304" style="8" width="2.29"/>
    <col collapsed="false" customWidth="true" hidden="false" outlineLevel="0" max="3305" min="3305" style="8" width="3.57"/>
    <col collapsed="false" customWidth="true" hidden="false" outlineLevel="0" max="3306" min="3306" style="8" width="1.85"/>
    <col collapsed="false" customWidth="true" hidden="false" outlineLevel="0" max="3307" min="3307" style="8" width="1.71"/>
    <col collapsed="false" customWidth="true" hidden="false" outlineLevel="0" max="3308" min="3308" style="8" width="3.42"/>
    <col collapsed="false" customWidth="true" hidden="false" outlineLevel="0" max="3309" min="3309" style="8" width="2.57"/>
    <col collapsed="false" customWidth="true" hidden="true" outlineLevel="0" max="3316" min="3310" style="8" width="11.53"/>
    <col collapsed="false" customWidth="true" hidden="false" outlineLevel="0" max="3317" min="3317" style="8" width="1.57"/>
    <col collapsed="false" customWidth="true" hidden="false" outlineLevel="0" max="3318" min="3318" style="8" width="2.16"/>
    <col collapsed="false" customWidth="false" hidden="false" outlineLevel="0" max="3319" min="3319" style="8" width="1.42"/>
    <col collapsed="false" customWidth="true" hidden="false" outlineLevel="0" max="3320" min="3320" style="8" width="1.57"/>
    <col collapsed="false" customWidth="false" hidden="false" outlineLevel="0" max="3530" min="3321" style="8" width="1.42"/>
    <col collapsed="false" customWidth="true" hidden="false" outlineLevel="0" max="3531" min="3531" style="8" width="2.16"/>
    <col collapsed="false" customWidth="true" hidden="false" outlineLevel="0" max="3532" min="3532" style="8" width="10"/>
    <col collapsed="false" customWidth="true" hidden="false" outlineLevel="0" max="3533" min="3533" style="8" width="1.29"/>
    <col collapsed="false" customWidth="true" hidden="false" outlineLevel="0" max="3534" min="3534" style="8" width="1.71"/>
    <col collapsed="false" customWidth="true" hidden="false" outlineLevel="0" max="3536" min="3535" style="8" width="2.16"/>
    <col collapsed="false" customWidth="true" hidden="true" outlineLevel="0" max="3553" min="3537" style="8" width="11.53"/>
    <col collapsed="false" customWidth="true" hidden="false" outlineLevel="0" max="3554" min="3554" style="8" width="0.29"/>
    <col collapsed="false" customWidth="true" hidden="false" outlineLevel="0" max="3555" min="3555" style="8" width="2.57"/>
    <col collapsed="false" customWidth="true" hidden="false" outlineLevel="0" max="3556" min="3556" style="8" width="2.16"/>
    <col collapsed="false" customWidth="true" hidden="false" outlineLevel="0" max="3557" min="3557" style="8" width="1.57"/>
    <col collapsed="false" customWidth="true" hidden="false" outlineLevel="0" max="3558" min="3558" style="8" width="0.29"/>
    <col collapsed="false" customWidth="true" hidden="false" outlineLevel="0" max="3559" min="3559" style="8" width="2.16"/>
    <col collapsed="false" customWidth="true" hidden="false" outlineLevel="0" max="3560" min="3560" style="8" width="2.29"/>
    <col collapsed="false" customWidth="true" hidden="false" outlineLevel="0" max="3561" min="3561" style="8" width="3.57"/>
    <col collapsed="false" customWidth="true" hidden="false" outlineLevel="0" max="3562" min="3562" style="8" width="1.85"/>
    <col collapsed="false" customWidth="true" hidden="false" outlineLevel="0" max="3563" min="3563" style="8" width="1.71"/>
    <col collapsed="false" customWidth="true" hidden="false" outlineLevel="0" max="3564" min="3564" style="8" width="3.42"/>
    <col collapsed="false" customWidth="true" hidden="false" outlineLevel="0" max="3565" min="3565" style="8" width="2.57"/>
    <col collapsed="false" customWidth="true" hidden="true" outlineLevel="0" max="3572" min="3566" style="8" width="11.53"/>
    <col collapsed="false" customWidth="true" hidden="false" outlineLevel="0" max="3573" min="3573" style="8" width="1.57"/>
    <col collapsed="false" customWidth="true" hidden="false" outlineLevel="0" max="3574" min="3574" style="8" width="2.16"/>
    <col collapsed="false" customWidth="false" hidden="false" outlineLevel="0" max="3575" min="3575" style="8" width="1.42"/>
    <col collapsed="false" customWidth="true" hidden="false" outlineLevel="0" max="3576" min="3576" style="8" width="1.57"/>
    <col collapsed="false" customWidth="false" hidden="false" outlineLevel="0" max="3786" min="3577" style="8" width="1.42"/>
    <col collapsed="false" customWidth="true" hidden="false" outlineLevel="0" max="3787" min="3787" style="8" width="2.16"/>
    <col collapsed="false" customWidth="true" hidden="false" outlineLevel="0" max="3788" min="3788" style="8" width="10"/>
    <col collapsed="false" customWidth="true" hidden="false" outlineLevel="0" max="3789" min="3789" style="8" width="1.29"/>
    <col collapsed="false" customWidth="true" hidden="false" outlineLevel="0" max="3790" min="3790" style="8" width="1.71"/>
    <col collapsed="false" customWidth="true" hidden="false" outlineLevel="0" max="3792" min="3791" style="8" width="2.16"/>
    <col collapsed="false" customWidth="true" hidden="true" outlineLevel="0" max="3809" min="3793" style="8" width="11.53"/>
    <col collapsed="false" customWidth="true" hidden="false" outlineLevel="0" max="3810" min="3810" style="8" width="0.29"/>
    <col collapsed="false" customWidth="true" hidden="false" outlineLevel="0" max="3811" min="3811" style="8" width="2.57"/>
    <col collapsed="false" customWidth="true" hidden="false" outlineLevel="0" max="3812" min="3812" style="8" width="2.16"/>
    <col collapsed="false" customWidth="true" hidden="false" outlineLevel="0" max="3813" min="3813" style="8" width="1.57"/>
    <col collapsed="false" customWidth="true" hidden="false" outlineLevel="0" max="3814" min="3814" style="8" width="0.29"/>
    <col collapsed="false" customWidth="true" hidden="false" outlineLevel="0" max="3815" min="3815" style="8" width="2.16"/>
    <col collapsed="false" customWidth="true" hidden="false" outlineLevel="0" max="3816" min="3816" style="8" width="2.29"/>
    <col collapsed="false" customWidth="true" hidden="false" outlineLevel="0" max="3817" min="3817" style="8" width="3.57"/>
    <col collapsed="false" customWidth="true" hidden="false" outlineLevel="0" max="3818" min="3818" style="8" width="1.85"/>
    <col collapsed="false" customWidth="true" hidden="false" outlineLevel="0" max="3819" min="3819" style="8" width="1.71"/>
    <col collapsed="false" customWidth="true" hidden="false" outlineLevel="0" max="3820" min="3820" style="8" width="3.42"/>
    <col collapsed="false" customWidth="true" hidden="false" outlineLevel="0" max="3821" min="3821" style="8" width="2.57"/>
    <col collapsed="false" customWidth="true" hidden="true" outlineLevel="0" max="3828" min="3822" style="8" width="11.53"/>
    <col collapsed="false" customWidth="true" hidden="false" outlineLevel="0" max="3829" min="3829" style="8" width="1.57"/>
    <col collapsed="false" customWidth="true" hidden="false" outlineLevel="0" max="3830" min="3830" style="8" width="2.16"/>
    <col collapsed="false" customWidth="false" hidden="false" outlineLevel="0" max="3831" min="3831" style="8" width="1.42"/>
    <col collapsed="false" customWidth="true" hidden="false" outlineLevel="0" max="3832" min="3832" style="8" width="1.57"/>
    <col collapsed="false" customWidth="false" hidden="false" outlineLevel="0" max="4042" min="3833" style="8" width="1.42"/>
    <col collapsed="false" customWidth="true" hidden="false" outlineLevel="0" max="4043" min="4043" style="8" width="2.16"/>
    <col collapsed="false" customWidth="true" hidden="false" outlineLevel="0" max="4044" min="4044" style="8" width="10"/>
    <col collapsed="false" customWidth="true" hidden="false" outlineLevel="0" max="4045" min="4045" style="8" width="1.29"/>
    <col collapsed="false" customWidth="true" hidden="false" outlineLevel="0" max="4046" min="4046" style="8" width="1.71"/>
    <col collapsed="false" customWidth="true" hidden="false" outlineLevel="0" max="4048" min="4047" style="8" width="2.16"/>
    <col collapsed="false" customWidth="true" hidden="true" outlineLevel="0" max="4065" min="4049" style="8" width="11.53"/>
    <col collapsed="false" customWidth="true" hidden="false" outlineLevel="0" max="4066" min="4066" style="8" width="0.29"/>
    <col collapsed="false" customWidth="true" hidden="false" outlineLevel="0" max="4067" min="4067" style="8" width="2.57"/>
    <col collapsed="false" customWidth="true" hidden="false" outlineLevel="0" max="4068" min="4068" style="8" width="2.16"/>
    <col collapsed="false" customWidth="true" hidden="false" outlineLevel="0" max="4069" min="4069" style="8" width="1.57"/>
    <col collapsed="false" customWidth="true" hidden="false" outlineLevel="0" max="4070" min="4070" style="8" width="0.29"/>
    <col collapsed="false" customWidth="true" hidden="false" outlineLevel="0" max="4071" min="4071" style="8" width="2.16"/>
    <col collapsed="false" customWidth="true" hidden="false" outlineLevel="0" max="4072" min="4072" style="8" width="2.29"/>
    <col collapsed="false" customWidth="true" hidden="false" outlineLevel="0" max="4073" min="4073" style="8" width="3.57"/>
    <col collapsed="false" customWidth="true" hidden="false" outlineLevel="0" max="4074" min="4074" style="8" width="1.85"/>
    <col collapsed="false" customWidth="true" hidden="false" outlineLevel="0" max="4075" min="4075" style="8" width="1.71"/>
    <col collapsed="false" customWidth="true" hidden="false" outlineLevel="0" max="4076" min="4076" style="8" width="3.42"/>
    <col collapsed="false" customWidth="true" hidden="false" outlineLevel="0" max="4077" min="4077" style="8" width="2.57"/>
    <col collapsed="false" customWidth="true" hidden="true" outlineLevel="0" max="4084" min="4078" style="8" width="11.53"/>
    <col collapsed="false" customWidth="true" hidden="false" outlineLevel="0" max="4085" min="4085" style="8" width="1.57"/>
    <col collapsed="false" customWidth="true" hidden="false" outlineLevel="0" max="4086" min="4086" style="8" width="2.16"/>
    <col collapsed="false" customWidth="false" hidden="false" outlineLevel="0" max="4087" min="4087" style="8" width="1.42"/>
    <col collapsed="false" customWidth="true" hidden="false" outlineLevel="0" max="4088" min="4088" style="8" width="1.57"/>
    <col collapsed="false" customWidth="false" hidden="false" outlineLevel="0" max="4298" min="4089" style="8" width="1.42"/>
    <col collapsed="false" customWidth="true" hidden="false" outlineLevel="0" max="4299" min="4299" style="8" width="2.16"/>
    <col collapsed="false" customWidth="true" hidden="false" outlineLevel="0" max="4300" min="4300" style="8" width="10"/>
    <col collapsed="false" customWidth="true" hidden="false" outlineLevel="0" max="4301" min="4301" style="8" width="1.29"/>
    <col collapsed="false" customWidth="true" hidden="false" outlineLevel="0" max="4302" min="4302" style="8" width="1.71"/>
    <col collapsed="false" customWidth="true" hidden="false" outlineLevel="0" max="4304" min="4303" style="8" width="2.16"/>
    <col collapsed="false" customWidth="true" hidden="true" outlineLevel="0" max="4321" min="4305" style="8" width="11.53"/>
    <col collapsed="false" customWidth="true" hidden="false" outlineLevel="0" max="4322" min="4322" style="8" width="0.29"/>
    <col collapsed="false" customWidth="true" hidden="false" outlineLevel="0" max="4323" min="4323" style="8" width="2.57"/>
    <col collapsed="false" customWidth="true" hidden="false" outlineLevel="0" max="4324" min="4324" style="8" width="2.16"/>
    <col collapsed="false" customWidth="true" hidden="false" outlineLevel="0" max="4325" min="4325" style="8" width="1.57"/>
    <col collapsed="false" customWidth="true" hidden="false" outlineLevel="0" max="4326" min="4326" style="8" width="0.29"/>
    <col collapsed="false" customWidth="true" hidden="false" outlineLevel="0" max="4327" min="4327" style="8" width="2.16"/>
    <col collapsed="false" customWidth="true" hidden="false" outlineLevel="0" max="4328" min="4328" style="8" width="2.29"/>
    <col collapsed="false" customWidth="true" hidden="false" outlineLevel="0" max="4329" min="4329" style="8" width="3.57"/>
    <col collapsed="false" customWidth="true" hidden="false" outlineLevel="0" max="4330" min="4330" style="8" width="1.85"/>
    <col collapsed="false" customWidth="true" hidden="false" outlineLevel="0" max="4331" min="4331" style="8" width="1.71"/>
    <col collapsed="false" customWidth="true" hidden="false" outlineLevel="0" max="4332" min="4332" style="8" width="3.42"/>
    <col collapsed="false" customWidth="true" hidden="false" outlineLevel="0" max="4333" min="4333" style="8" width="2.57"/>
    <col collapsed="false" customWidth="true" hidden="true" outlineLevel="0" max="4340" min="4334" style="8" width="11.53"/>
    <col collapsed="false" customWidth="true" hidden="false" outlineLevel="0" max="4341" min="4341" style="8" width="1.57"/>
    <col collapsed="false" customWidth="true" hidden="false" outlineLevel="0" max="4342" min="4342" style="8" width="2.16"/>
    <col collapsed="false" customWidth="false" hidden="false" outlineLevel="0" max="4343" min="4343" style="8" width="1.42"/>
    <col collapsed="false" customWidth="true" hidden="false" outlineLevel="0" max="4344" min="4344" style="8" width="1.57"/>
    <col collapsed="false" customWidth="false" hidden="false" outlineLevel="0" max="4554" min="4345" style="8" width="1.42"/>
    <col collapsed="false" customWidth="true" hidden="false" outlineLevel="0" max="4555" min="4555" style="8" width="2.16"/>
    <col collapsed="false" customWidth="true" hidden="false" outlineLevel="0" max="4556" min="4556" style="8" width="10"/>
    <col collapsed="false" customWidth="true" hidden="false" outlineLevel="0" max="4557" min="4557" style="8" width="1.29"/>
    <col collapsed="false" customWidth="true" hidden="false" outlineLevel="0" max="4558" min="4558" style="8" width="1.71"/>
    <col collapsed="false" customWidth="true" hidden="false" outlineLevel="0" max="4560" min="4559" style="8" width="2.16"/>
    <col collapsed="false" customWidth="true" hidden="true" outlineLevel="0" max="4577" min="4561" style="8" width="11.53"/>
    <col collapsed="false" customWidth="true" hidden="false" outlineLevel="0" max="4578" min="4578" style="8" width="0.29"/>
    <col collapsed="false" customWidth="true" hidden="false" outlineLevel="0" max="4579" min="4579" style="8" width="2.57"/>
    <col collapsed="false" customWidth="true" hidden="false" outlineLevel="0" max="4580" min="4580" style="8" width="2.16"/>
    <col collapsed="false" customWidth="true" hidden="false" outlineLevel="0" max="4581" min="4581" style="8" width="1.57"/>
    <col collapsed="false" customWidth="true" hidden="false" outlineLevel="0" max="4582" min="4582" style="8" width="0.29"/>
    <col collapsed="false" customWidth="true" hidden="false" outlineLevel="0" max="4583" min="4583" style="8" width="2.16"/>
    <col collapsed="false" customWidth="true" hidden="false" outlineLevel="0" max="4584" min="4584" style="8" width="2.29"/>
    <col collapsed="false" customWidth="true" hidden="false" outlineLevel="0" max="4585" min="4585" style="8" width="3.57"/>
    <col collapsed="false" customWidth="true" hidden="false" outlineLevel="0" max="4586" min="4586" style="8" width="1.85"/>
    <col collapsed="false" customWidth="true" hidden="false" outlineLevel="0" max="4587" min="4587" style="8" width="1.71"/>
    <col collapsed="false" customWidth="true" hidden="false" outlineLevel="0" max="4588" min="4588" style="8" width="3.42"/>
    <col collapsed="false" customWidth="true" hidden="false" outlineLevel="0" max="4589" min="4589" style="8" width="2.57"/>
    <col collapsed="false" customWidth="true" hidden="true" outlineLevel="0" max="4596" min="4590" style="8" width="11.53"/>
    <col collapsed="false" customWidth="true" hidden="false" outlineLevel="0" max="4597" min="4597" style="8" width="1.57"/>
    <col collapsed="false" customWidth="true" hidden="false" outlineLevel="0" max="4598" min="4598" style="8" width="2.16"/>
    <col collapsed="false" customWidth="false" hidden="false" outlineLevel="0" max="4599" min="4599" style="8" width="1.42"/>
    <col collapsed="false" customWidth="true" hidden="false" outlineLevel="0" max="4600" min="4600" style="8" width="1.57"/>
    <col collapsed="false" customWidth="false" hidden="false" outlineLevel="0" max="4810" min="4601" style="8" width="1.42"/>
    <col collapsed="false" customWidth="true" hidden="false" outlineLevel="0" max="4811" min="4811" style="8" width="2.16"/>
    <col collapsed="false" customWidth="true" hidden="false" outlineLevel="0" max="4812" min="4812" style="8" width="10"/>
    <col collapsed="false" customWidth="true" hidden="false" outlineLevel="0" max="4813" min="4813" style="8" width="1.29"/>
    <col collapsed="false" customWidth="true" hidden="false" outlineLevel="0" max="4814" min="4814" style="8" width="1.71"/>
    <col collapsed="false" customWidth="true" hidden="false" outlineLevel="0" max="4816" min="4815" style="8" width="2.16"/>
    <col collapsed="false" customWidth="true" hidden="true" outlineLevel="0" max="4833" min="4817" style="8" width="11.53"/>
    <col collapsed="false" customWidth="true" hidden="false" outlineLevel="0" max="4834" min="4834" style="8" width="0.29"/>
    <col collapsed="false" customWidth="true" hidden="false" outlineLevel="0" max="4835" min="4835" style="8" width="2.57"/>
    <col collapsed="false" customWidth="true" hidden="false" outlineLevel="0" max="4836" min="4836" style="8" width="2.16"/>
    <col collapsed="false" customWidth="true" hidden="false" outlineLevel="0" max="4837" min="4837" style="8" width="1.57"/>
    <col collapsed="false" customWidth="true" hidden="false" outlineLevel="0" max="4838" min="4838" style="8" width="0.29"/>
    <col collapsed="false" customWidth="true" hidden="false" outlineLevel="0" max="4839" min="4839" style="8" width="2.16"/>
    <col collapsed="false" customWidth="true" hidden="false" outlineLevel="0" max="4840" min="4840" style="8" width="2.29"/>
    <col collapsed="false" customWidth="true" hidden="false" outlineLevel="0" max="4841" min="4841" style="8" width="3.57"/>
    <col collapsed="false" customWidth="true" hidden="false" outlineLevel="0" max="4842" min="4842" style="8" width="1.85"/>
    <col collapsed="false" customWidth="true" hidden="false" outlineLevel="0" max="4843" min="4843" style="8" width="1.71"/>
    <col collapsed="false" customWidth="true" hidden="false" outlineLevel="0" max="4844" min="4844" style="8" width="3.42"/>
    <col collapsed="false" customWidth="true" hidden="false" outlineLevel="0" max="4845" min="4845" style="8" width="2.57"/>
    <col collapsed="false" customWidth="true" hidden="true" outlineLevel="0" max="4852" min="4846" style="8" width="11.53"/>
    <col collapsed="false" customWidth="true" hidden="false" outlineLevel="0" max="4853" min="4853" style="8" width="1.57"/>
    <col collapsed="false" customWidth="true" hidden="false" outlineLevel="0" max="4854" min="4854" style="8" width="2.16"/>
    <col collapsed="false" customWidth="false" hidden="false" outlineLevel="0" max="4855" min="4855" style="8" width="1.42"/>
    <col collapsed="false" customWidth="true" hidden="false" outlineLevel="0" max="4856" min="4856" style="8" width="1.57"/>
    <col collapsed="false" customWidth="false" hidden="false" outlineLevel="0" max="5066" min="4857" style="8" width="1.42"/>
    <col collapsed="false" customWidth="true" hidden="false" outlineLevel="0" max="5067" min="5067" style="8" width="2.16"/>
    <col collapsed="false" customWidth="true" hidden="false" outlineLevel="0" max="5068" min="5068" style="8" width="10"/>
    <col collapsed="false" customWidth="true" hidden="false" outlineLevel="0" max="5069" min="5069" style="8" width="1.29"/>
    <col collapsed="false" customWidth="true" hidden="false" outlineLevel="0" max="5070" min="5070" style="8" width="1.71"/>
    <col collapsed="false" customWidth="true" hidden="false" outlineLevel="0" max="5072" min="5071" style="8" width="2.16"/>
    <col collapsed="false" customWidth="true" hidden="true" outlineLevel="0" max="5089" min="5073" style="8" width="11.53"/>
    <col collapsed="false" customWidth="true" hidden="false" outlineLevel="0" max="5090" min="5090" style="8" width="0.29"/>
    <col collapsed="false" customWidth="true" hidden="false" outlineLevel="0" max="5091" min="5091" style="8" width="2.57"/>
    <col collapsed="false" customWidth="true" hidden="false" outlineLevel="0" max="5092" min="5092" style="8" width="2.16"/>
    <col collapsed="false" customWidth="true" hidden="false" outlineLevel="0" max="5093" min="5093" style="8" width="1.57"/>
    <col collapsed="false" customWidth="true" hidden="false" outlineLevel="0" max="5094" min="5094" style="8" width="0.29"/>
    <col collapsed="false" customWidth="true" hidden="false" outlineLevel="0" max="5095" min="5095" style="8" width="2.16"/>
    <col collapsed="false" customWidth="true" hidden="false" outlineLevel="0" max="5096" min="5096" style="8" width="2.29"/>
    <col collapsed="false" customWidth="true" hidden="false" outlineLevel="0" max="5097" min="5097" style="8" width="3.57"/>
    <col collapsed="false" customWidth="true" hidden="false" outlineLevel="0" max="5098" min="5098" style="8" width="1.85"/>
    <col collapsed="false" customWidth="true" hidden="false" outlineLevel="0" max="5099" min="5099" style="8" width="1.71"/>
    <col collapsed="false" customWidth="true" hidden="false" outlineLevel="0" max="5100" min="5100" style="8" width="3.42"/>
    <col collapsed="false" customWidth="true" hidden="false" outlineLevel="0" max="5101" min="5101" style="8" width="2.57"/>
    <col collapsed="false" customWidth="true" hidden="true" outlineLevel="0" max="5108" min="5102" style="8" width="11.53"/>
    <col collapsed="false" customWidth="true" hidden="false" outlineLevel="0" max="5109" min="5109" style="8" width="1.57"/>
    <col collapsed="false" customWidth="true" hidden="false" outlineLevel="0" max="5110" min="5110" style="8" width="2.16"/>
    <col collapsed="false" customWidth="false" hidden="false" outlineLevel="0" max="5111" min="5111" style="8" width="1.42"/>
    <col collapsed="false" customWidth="true" hidden="false" outlineLevel="0" max="5112" min="5112" style="8" width="1.57"/>
    <col collapsed="false" customWidth="false" hidden="false" outlineLevel="0" max="5322" min="5113" style="8" width="1.42"/>
    <col collapsed="false" customWidth="true" hidden="false" outlineLevel="0" max="5323" min="5323" style="8" width="2.16"/>
    <col collapsed="false" customWidth="true" hidden="false" outlineLevel="0" max="5324" min="5324" style="8" width="10"/>
    <col collapsed="false" customWidth="true" hidden="false" outlineLevel="0" max="5325" min="5325" style="8" width="1.29"/>
    <col collapsed="false" customWidth="true" hidden="false" outlineLevel="0" max="5326" min="5326" style="8" width="1.71"/>
    <col collapsed="false" customWidth="true" hidden="false" outlineLevel="0" max="5328" min="5327" style="8" width="2.16"/>
    <col collapsed="false" customWidth="true" hidden="true" outlineLevel="0" max="5345" min="5329" style="8" width="11.53"/>
    <col collapsed="false" customWidth="true" hidden="false" outlineLevel="0" max="5346" min="5346" style="8" width="0.29"/>
    <col collapsed="false" customWidth="true" hidden="false" outlineLevel="0" max="5347" min="5347" style="8" width="2.57"/>
    <col collapsed="false" customWidth="true" hidden="false" outlineLevel="0" max="5348" min="5348" style="8" width="2.16"/>
    <col collapsed="false" customWidth="true" hidden="false" outlineLevel="0" max="5349" min="5349" style="8" width="1.57"/>
    <col collapsed="false" customWidth="true" hidden="false" outlineLevel="0" max="5350" min="5350" style="8" width="0.29"/>
    <col collapsed="false" customWidth="true" hidden="false" outlineLevel="0" max="5351" min="5351" style="8" width="2.16"/>
    <col collapsed="false" customWidth="true" hidden="false" outlineLevel="0" max="5352" min="5352" style="8" width="2.29"/>
    <col collapsed="false" customWidth="true" hidden="false" outlineLevel="0" max="5353" min="5353" style="8" width="3.57"/>
    <col collapsed="false" customWidth="true" hidden="false" outlineLevel="0" max="5354" min="5354" style="8" width="1.85"/>
    <col collapsed="false" customWidth="true" hidden="false" outlineLevel="0" max="5355" min="5355" style="8" width="1.71"/>
    <col collapsed="false" customWidth="true" hidden="false" outlineLevel="0" max="5356" min="5356" style="8" width="3.42"/>
    <col collapsed="false" customWidth="true" hidden="false" outlineLevel="0" max="5357" min="5357" style="8" width="2.57"/>
    <col collapsed="false" customWidth="true" hidden="true" outlineLevel="0" max="5364" min="5358" style="8" width="11.53"/>
    <col collapsed="false" customWidth="true" hidden="false" outlineLevel="0" max="5365" min="5365" style="8" width="1.57"/>
    <col collapsed="false" customWidth="true" hidden="false" outlineLevel="0" max="5366" min="5366" style="8" width="2.16"/>
    <col collapsed="false" customWidth="false" hidden="false" outlineLevel="0" max="5367" min="5367" style="8" width="1.42"/>
    <col collapsed="false" customWidth="true" hidden="false" outlineLevel="0" max="5368" min="5368" style="8" width="1.57"/>
    <col collapsed="false" customWidth="false" hidden="false" outlineLevel="0" max="5578" min="5369" style="8" width="1.42"/>
    <col collapsed="false" customWidth="true" hidden="false" outlineLevel="0" max="5579" min="5579" style="8" width="2.16"/>
    <col collapsed="false" customWidth="true" hidden="false" outlineLevel="0" max="5580" min="5580" style="8" width="10"/>
    <col collapsed="false" customWidth="true" hidden="false" outlineLevel="0" max="5581" min="5581" style="8" width="1.29"/>
    <col collapsed="false" customWidth="true" hidden="false" outlineLevel="0" max="5582" min="5582" style="8" width="1.71"/>
    <col collapsed="false" customWidth="true" hidden="false" outlineLevel="0" max="5584" min="5583" style="8" width="2.16"/>
    <col collapsed="false" customWidth="true" hidden="true" outlineLevel="0" max="5601" min="5585" style="8" width="11.53"/>
    <col collapsed="false" customWidth="true" hidden="false" outlineLevel="0" max="5602" min="5602" style="8" width="0.29"/>
    <col collapsed="false" customWidth="true" hidden="false" outlineLevel="0" max="5603" min="5603" style="8" width="2.57"/>
    <col collapsed="false" customWidth="true" hidden="false" outlineLevel="0" max="5604" min="5604" style="8" width="2.16"/>
    <col collapsed="false" customWidth="true" hidden="false" outlineLevel="0" max="5605" min="5605" style="8" width="1.57"/>
    <col collapsed="false" customWidth="true" hidden="false" outlineLevel="0" max="5606" min="5606" style="8" width="0.29"/>
    <col collapsed="false" customWidth="true" hidden="false" outlineLevel="0" max="5607" min="5607" style="8" width="2.16"/>
    <col collapsed="false" customWidth="true" hidden="false" outlineLevel="0" max="5608" min="5608" style="8" width="2.29"/>
    <col collapsed="false" customWidth="true" hidden="false" outlineLevel="0" max="5609" min="5609" style="8" width="3.57"/>
    <col collapsed="false" customWidth="true" hidden="false" outlineLevel="0" max="5610" min="5610" style="8" width="1.85"/>
    <col collapsed="false" customWidth="true" hidden="false" outlineLevel="0" max="5611" min="5611" style="8" width="1.71"/>
    <col collapsed="false" customWidth="true" hidden="false" outlineLevel="0" max="5612" min="5612" style="8" width="3.42"/>
    <col collapsed="false" customWidth="true" hidden="false" outlineLevel="0" max="5613" min="5613" style="8" width="2.57"/>
    <col collapsed="false" customWidth="true" hidden="true" outlineLevel="0" max="5620" min="5614" style="8" width="11.53"/>
    <col collapsed="false" customWidth="true" hidden="false" outlineLevel="0" max="5621" min="5621" style="8" width="1.57"/>
    <col collapsed="false" customWidth="true" hidden="false" outlineLevel="0" max="5622" min="5622" style="8" width="2.16"/>
    <col collapsed="false" customWidth="false" hidden="false" outlineLevel="0" max="5623" min="5623" style="8" width="1.42"/>
    <col collapsed="false" customWidth="true" hidden="false" outlineLevel="0" max="5624" min="5624" style="8" width="1.57"/>
    <col collapsed="false" customWidth="false" hidden="false" outlineLevel="0" max="5834" min="5625" style="8" width="1.42"/>
    <col collapsed="false" customWidth="true" hidden="false" outlineLevel="0" max="5835" min="5835" style="8" width="2.16"/>
    <col collapsed="false" customWidth="true" hidden="false" outlineLevel="0" max="5836" min="5836" style="8" width="10"/>
    <col collapsed="false" customWidth="true" hidden="false" outlineLevel="0" max="5837" min="5837" style="8" width="1.29"/>
    <col collapsed="false" customWidth="true" hidden="false" outlineLevel="0" max="5838" min="5838" style="8" width="1.71"/>
    <col collapsed="false" customWidth="true" hidden="false" outlineLevel="0" max="5840" min="5839" style="8" width="2.16"/>
    <col collapsed="false" customWidth="true" hidden="true" outlineLevel="0" max="5857" min="5841" style="8" width="11.53"/>
    <col collapsed="false" customWidth="true" hidden="false" outlineLevel="0" max="5858" min="5858" style="8" width="0.29"/>
    <col collapsed="false" customWidth="true" hidden="false" outlineLevel="0" max="5859" min="5859" style="8" width="2.57"/>
    <col collapsed="false" customWidth="true" hidden="false" outlineLevel="0" max="5860" min="5860" style="8" width="2.16"/>
    <col collapsed="false" customWidth="true" hidden="false" outlineLevel="0" max="5861" min="5861" style="8" width="1.57"/>
    <col collapsed="false" customWidth="true" hidden="false" outlineLevel="0" max="5862" min="5862" style="8" width="0.29"/>
    <col collapsed="false" customWidth="true" hidden="false" outlineLevel="0" max="5863" min="5863" style="8" width="2.16"/>
    <col collapsed="false" customWidth="true" hidden="false" outlineLevel="0" max="5864" min="5864" style="8" width="2.29"/>
    <col collapsed="false" customWidth="true" hidden="false" outlineLevel="0" max="5865" min="5865" style="8" width="3.57"/>
    <col collapsed="false" customWidth="true" hidden="false" outlineLevel="0" max="5866" min="5866" style="8" width="1.85"/>
    <col collapsed="false" customWidth="true" hidden="false" outlineLevel="0" max="5867" min="5867" style="8" width="1.71"/>
    <col collapsed="false" customWidth="true" hidden="false" outlineLevel="0" max="5868" min="5868" style="8" width="3.42"/>
    <col collapsed="false" customWidth="true" hidden="false" outlineLevel="0" max="5869" min="5869" style="8" width="2.57"/>
    <col collapsed="false" customWidth="true" hidden="true" outlineLevel="0" max="5876" min="5870" style="8" width="11.53"/>
    <col collapsed="false" customWidth="true" hidden="false" outlineLevel="0" max="5877" min="5877" style="8" width="1.57"/>
    <col collapsed="false" customWidth="true" hidden="false" outlineLevel="0" max="5878" min="5878" style="8" width="2.16"/>
    <col collapsed="false" customWidth="false" hidden="false" outlineLevel="0" max="5879" min="5879" style="8" width="1.42"/>
    <col collapsed="false" customWidth="true" hidden="false" outlineLevel="0" max="5880" min="5880" style="8" width="1.57"/>
    <col collapsed="false" customWidth="false" hidden="false" outlineLevel="0" max="6090" min="5881" style="8" width="1.42"/>
    <col collapsed="false" customWidth="true" hidden="false" outlineLevel="0" max="6091" min="6091" style="8" width="2.16"/>
    <col collapsed="false" customWidth="true" hidden="false" outlineLevel="0" max="6092" min="6092" style="8" width="10"/>
    <col collapsed="false" customWidth="true" hidden="false" outlineLevel="0" max="6093" min="6093" style="8" width="1.29"/>
    <col collapsed="false" customWidth="true" hidden="false" outlineLevel="0" max="6094" min="6094" style="8" width="1.71"/>
    <col collapsed="false" customWidth="true" hidden="false" outlineLevel="0" max="6096" min="6095" style="8" width="2.16"/>
    <col collapsed="false" customWidth="true" hidden="true" outlineLevel="0" max="6113" min="6097" style="8" width="11.53"/>
    <col collapsed="false" customWidth="true" hidden="false" outlineLevel="0" max="6114" min="6114" style="8" width="0.29"/>
    <col collapsed="false" customWidth="true" hidden="false" outlineLevel="0" max="6115" min="6115" style="8" width="2.57"/>
    <col collapsed="false" customWidth="true" hidden="false" outlineLevel="0" max="6116" min="6116" style="8" width="2.16"/>
    <col collapsed="false" customWidth="true" hidden="false" outlineLevel="0" max="6117" min="6117" style="8" width="1.57"/>
    <col collapsed="false" customWidth="true" hidden="false" outlineLevel="0" max="6118" min="6118" style="8" width="0.29"/>
    <col collapsed="false" customWidth="true" hidden="false" outlineLevel="0" max="6119" min="6119" style="8" width="2.16"/>
    <col collapsed="false" customWidth="true" hidden="false" outlineLevel="0" max="6120" min="6120" style="8" width="2.29"/>
    <col collapsed="false" customWidth="true" hidden="false" outlineLevel="0" max="6121" min="6121" style="8" width="3.57"/>
    <col collapsed="false" customWidth="true" hidden="false" outlineLevel="0" max="6122" min="6122" style="8" width="1.85"/>
    <col collapsed="false" customWidth="true" hidden="false" outlineLevel="0" max="6123" min="6123" style="8" width="1.71"/>
    <col collapsed="false" customWidth="true" hidden="false" outlineLevel="0" max="6124" min="6124" style="8" width="3.42"/>
    <col collapsed="false" customWidth="true" hidden="false" outlineLevel="0" max="6125" min="6125" style="8" width="2.57"/>
    <col collapsed="false" customWidth="true" hidden="true" outlineLevel="0" max="6132" min="6126" style="8" width="11.53"/>
    <col collapsed="false" customWidth="true" hidden="false" outlineLevel="0" max="6133" min="6133" style="8" width="1.57"/>
    <col collapsed="false" customWidth="true" hidden="false" outlineLevel="0" max="6134" min="6134" style="8" width="2.16"/>
    <col collapsed="false" customWidth="false" hidden="false" outlineLevel="0" max="6135" min="6135" style="8" width="1.42"/>
    <col collapsed="false" customWidth="true" hidden="false" outlineLevel="0" max="6136" min="6136" style="8" width="1.57"/>
    <col collapsed="false" customWidth="false" hidden="false" outlineLevel="0" max="6346" min="6137" style="8" width="1.42"/>
    <col collapsed="false" customWidth="true" hidden="false" outlineLevel="0" max="6347" min="6347" style="8" width="2.16"/>
    <col collapsed="false" customWidth="true" hidden="false" outlineLevel="0" max="6348" min="6348" style="8" width="10"/>
    <col collapsed="false" customWidth="true" hidden="false" outlineLevel="0" max="6349" min="6349" style="8" width="1.29"/>
    <col collapsed="false" customWidth="true" hidden="false" outlineLevel="0" max="6350" min="6350" style="8" width="1.71"/>
    <col collapsed="false" customWidth="true" hidden="false" outlineLevel="0" max="6352" min="6351" style="8" width="2.16"/>
    <col collapsed="false" customWidth="true" hidden="true" outlineLevel="0" max="6369" min="6353" style="8" width="11.53"/>
    <col collapsed="false" customWidth="true" hidden="false" outlineLevel="0" max="6370" min="6370" style="8" width="0.29"/>
    <col collapsed="false" customWidth="true" hidden="false" outlineLevel="0" max="6371" min="6371" style="8" width="2.57"/>
    <col collapsed="false" customWidth="true" hidden="false" outlineLevel="0" max="6372" min="6372" style="8" width="2.16"/>
    <col collapsed="false" customWidth="true" hidden="false" outlineLevel="0" max="6373" min="6373" style="8" width="1.57"/>
    <col collapsed="false" customWidth="true" hidden="false" outlineLevel="0" max="6374" min="6374" style="8" width="0.29"/>
    <col collapsed="false" customWidth="true" hidden="false" outlineLevel="0" max="6375" min="6375" style="8" width="2.16"/>
    <col collapsed="false" customWidth="true" hidden="false" outlineLevel="0" max="6376" min="6376" style="8" width="2.29"/>
    <col collapsed="false" customWidth="true" hidden="false" outlineLevel="0" max="6377" min="6377" style="8" width="3.57"/>
    <col collapsed="false" customWidth="true" hidden="false" outlineLevel="0" max="6378" min="6378" style="8" width="1.85"/>
    <col collapsed="false" customWidth="true" hidden="false" outlineLevel="0" max="6379" min="6379" style="8" width="1.71"/>
    <col collapsed="false" customWidth="true" hidden="false" outlineLevel="0" max="6380" min="6380" style="8" width="3.42"/>
    <col collapsed="false" customWidth="true" hidden="false" outlineLevel="0" max="6381" min="6381" style="8" width="2.57"/>
    <col collapsed="false" customWidth="true" hidden="true" outlineLevel="0" max="6388" min="6382" style="8" width="11.53"/>
    <col collapsed="false" customWidth="true" hidden="false" outlineLevel="0" max="6389" min="6389" style="8" width="1.57"/>
    <col collapsed="false" customWidth="true" hidden="false" outlineLevel="0" max="6390" min="6390" style="8" width="2.16"/>
    <col collapsed="false" customWidth="false" hidden="false" outlineLevel="0" max="6391" min="6391" style="8" width="1.42"/>
    <col collapsed="false" customWidth="true" hidden="false" outlineLevel="0" max="6392" min="6392" style="8" width="1.57"/>
    <col collapsed="false" customWidth="false" hidden="false" outlineLevel="0" max="6602" min="6393" style="8" width="1.42"/>
    <col collapsed="false" customWidth="true" hidden="false" outlineLevel="0" max="6603" min="6603" style="8" width="2.16"/>
    <col collapsed="false" customWidth="true" hidden="false" outlineLevel="0" max="6604" min="6604" style="8" width="10"/>
    <col collapsed="false" customWidth="true" hidden="false" outlineLevel="0" max="6605" min="6605" style="8" width="1.29"/>
    <col collapsed="false" customWidth="true" hidden="false" outlineLevel="0" max="6606" min="6606" style="8" width="1.71"/>
    <col collapsed="false" customWidth="true" hidden="false" outlineLevel="0" max="6608" min="6607" style="8" width="2.16"/>
    <col collapsed="false" customWidth="true" hidden="true" outlineLevel="0" max="6625" min="6609" style="8" width="11.53"/>
    <col collapsed="false" customWidth="true" hidden="false" outlineLevel="0" max="6626" min="6626" style="8" width="0.29"/>
    <col collapsed="false" customWidth="true" hidden="false" outlineLevel="0" max="6627" min="6627" style="8" width="2.57"/>
    <col collapsed="false" customWidth="true" hidden="false" outlineLevel="0" max="6628" min="6628" style="8" width="2.16"/>
    <col collapsed="false" customWidth="true" hidden="false" outlineLevel="0" max="6629" min="6629" style="8" width="1.57"/>
    <col collapsed="false" customWidth="true" hidden="false" outlineLevel="0" max="6630" min="6630" style="8" width="0.29"/>
    <col collapsed="false" customWidth="true" hidden="false" outlineLevel="0" max="6631" min="6631" style="8" width="2.16"/>
    <col collapsed="false" customWidth="true" hidden="false" outlineLevel="0" max="6632" min="6632" style="8" width="2.29"/>
    <col collapsed="false" customWidth="true" hidden="false" outlineLevel="0" max="6633" min="6633" style="8" width="3.57"/>
    <col collapsed="false" customWidth="true" hidden="false" outlineLevel="0" max="6634" min="6634" style="8" width="1.85"/>
    <col collapsed="false" customWidth="true" hidden="false" outlineLevel="0" max="6635" min="6635" style="8" width="1.71"/>
    <col collapsed="false" customWidth="true" hidden="false" outlineLevel="0" max="6636" min="6636" style="8" width="3.42"/>
    <col collapsed="false" customWidth="true" hidden="false" outlineLevel="0" max="6637" min="6637" style="8" width="2.57"/>
    <col collapsed="false" customWidth="true" hidden="true" outlineLevel="0" max="6644" min="6638" style="8" width="11.53"/>
    <col collapsed="false" customWidth="true" hidden="false" outlineLevel="0" max="6645" min="6645" style="8" width="1.57"/>
    <col collapsed="false" customWidth="true" hidden="false" outlineLevel="0" max="6646" min="6646" style="8" width="2.16"/>
    <col collapsed="false" customWidth="false" hidden="false" outlineLevel="0" max="6647" min="6647" style="8" width="1.42"/>
    <col collapsed="false" customWidth="true" hidden="false" outlineLevel="0" max="6648" min="6648" style="8" width="1.57"/>
    <col collapsed="false" customWidth="false" hidden="false" outlineLevel="0" max="6858" min="6649" style="8" width="1.42"/>
    <col collapsed="false" customWidth="true" hidden="false" outlineLevel="0" max="6859" min="6859" style="8" width="2.16"/>
    <col collapsed="false" customWidth="true" hidden="false" outlineLevel="0" max="6860" min="6860" style="8" width="10"/>
    <col collapsed="false" customWidth="true" hidden="false" outlineLevel="0" max="6861" min="6861" style="8" width="1.29"/>
    <col collapsed="false" customWidth="true" hidden="false" outlineLevel="0" max="6862" min="6862" style="8" width="1.71"/>
    <col collapsed="false" customWidth="true" hidden="false" outlineLevel="0" max="6864" min="6863" style="8" width="2.16"/>
    <col collapsed="false" customWidth="true" hidden="true" outlineLevel="0" max="6881" min="6865" style="8" width="11.53"/>
    <col collapsed="false" customWidth="true" hidden="false" outlineLevel="0" max="6882" min="6882" style="8" width="0.29"/>
    <col collapsed="false" customWidth="true" hidden="false" outlineLevel="0" max="6883" min="6883" style="8" width="2.57"/>
    <col collapsed="false" customWidth="true" hidden="false" outlineLevel="0" max="6884" min="6884" style="8" width="2.16"/>
    <col collapsed="false" customWidth="true" hidden="false" outlineLevel="0" max="6885" min="6885" style="8" width="1.57"/>
    <col collapsed="false" customWidth="true" hidden="false" outlineLevel="0" max="6886" min="6886" style="8" width="0.29"/>
    <col collapsed="false" customWidth="true" hidden="false" outlineLevel="0" max="6887" min="6887" style="8" width="2.16"/>
    <col collapsed="false" customWidth="true" hidden="false" outlineLevel="0" max="6888" min="6888" style="8" width="2.29"/>
    <col collapsed="false" customWidth="true" hidden="false" outlineLevel="0" max="6889" min="6889" style="8" width="3.57"/>
    <col collapsed="false" customWidth="true" hidden="false" outlineLevel="0" max="6890" min="6890" style="8" width="1.85"/>
    <col collapsed="false" customWidth="true" hidden="false" outlineLevel="0" max="6891" min="6891" style="8" width="1.71"/>
    <col collapsed="false" customWidth="true" hidden="false" outlineLevel="0" max="6892" min="6892" style="8" width="3.42"/>
    <col collapsed="false" customWidth="true" hidden="false" outlineLevel="0" max="6893" min="6893" style="8" width="2.57"/>
    <col collapsed="false" customWidth="true" hidden="true" outlineLevel="0" max="6900" min="6894" style="8" width="11.53"/>
    <col collapsed="false" customWidth="true" hidden="false" outlineLevel="0" max="6901" min="6901" style="8" width="1.57"/>
    <col collapsed="false" customWidth="true" hidden="false" outlineLevel="0" max="6902" min="6902" style="8" width="2.16"/>
    <col collapsed="false" customWidth="false" hidden="false" outlineLevel="0" max="6903" min="6903" style="8" width="1.42"/>
    <col collapsed="false" customWidth="true" hidden="false" outlineLevel="0" max="6904" min="6904" style="8" width="1.57"/>
    <col collapsed="false" customWidth="false" hidden="false" outlineLevel="0" max="7114" min="6905" style="8" width="1.42"/>
    <col collapsed="false" customWidth="true" hidden="false" outlineLevel="0" max="7115" min="7115" style="8" width="2.16"/>
    <col collapsed="false" customWidth="true" hidden="false" outlineLevel="0" max="7116" min="7116" style="8" width="10"/>
    <col collapsed="false" customWidth="true" hidden="false" outlineLevel="0" max="7117" min="7117" style="8" width="1.29"/>
    <col collapsed="false" customWidth="true" hidden="false" outlineLevel="0" max="7118" min="7118" style="8" width="1.71"/>
    <col collapsed="false" customWidth="true" hidden="false" outlineLevel="0" max="7120" min="7119" style="8" width="2.16"/>
    <col collapsed="false" customWidth="true" hidden="true" outlineLevel="0" max="7137" min="7121" style="8" width="11.53"/>
    <col collapsed="false" customWidth="true" hidden="false" outlineLevel="0" max="7138" min="7138" style="8" width="0.29"/>
    <col collapsed="false" customWidth="true" hidden="false" outlineLevel="0" max="7139" min="7139" style="8" width="2.57"/>
    <col collapsed="false" customWidth="true" hidden="false" outlineLevel="0" max="7140" min="7140" style="8" width="2.16"/>
    <col collapsed="false" customWidth="true" hidden="false" outlineLevel="0" max="7141" min="7141" style="8" width="1.57"/>
    <col collapsed="false" customWidth="true" hidden="false" outlineLevel="0" max="7142" min="7142" style="8" width="0.29"/>
    <col collapsed="false" customWidth="true" hidden="false" outlineLevel="0" max="7143" min="7143" style="8" width="2.16"/>
    <col collapsed="false" customWidth="true" hidden="false" outlineLevel="0" max="7144" min="7144" style="8" width="2.29"/>
    <col collapsed="false" customWidth="true" hidden="false" outlineLevel="0" max="7145" min="7145" style="8" width="3.57"/>
    <col collapsed="false" customWidth="true" hidden="false" outlineLevel="0" max="7146" min="7146" style="8" width="1.85"/>
    <col collapsed="false" customWidth="true" hidden="false" outlineLevel="0" max="7147" min="7147" style="8" width="1.71"/>
    <col collapsed="false" customWidth="true" hidden="false" outlineLevel="0" max="7148" min="7148" style="8" width="3.42"/>
    <col collapsed="false" customWidth="true" hidden="false" outlineLevel="0" max="7149" min="7149" style="8" width="2.57"/>
    <col collapsed="false" customWidth="true" hidden="true" outlineLevel="0" max="7156" min="7150" style="8" width="11.53"/>
    <col collapsed="false" customWidth="true" hidden="false" outlineLevel="0" max="7157" min="7157" style="8" width="1.57"/>
    <col collapsed="false" customWidth="true" hidden="false" outlineLevel="0" max="7158" min="7158" style="8" width="2.16"/>
    <col collapsed="false" customWidth="false" hidden="false" outlineLevel="0" max="7159" min="7159" style="8" width="1.42"/>
    <col collapsed="false" customWidth="true" hidden="false" outlineLevel="0" max="7160" min="7160" style="8" width="1.57"/>
    <col collapsed="false" customWidth="false" hidden="false" outlineLevel="0" max="7370" min="7161" style="8" width="1.42"/>
    <col collapsed="false" customWidth="true" hidden="false" outlineLevel="0" max="7371" min="7371" style="8" width="2.16"/>
    <col collapsed="false" customWidth="true" hidden="false" outlineLevel="0" max="7372" min="7372" style="8" width="10"/>
    <col collapsed="false" customWidth="true" hidden="false" outlineLevel="0" max="7373" min="7373" style="8" width="1.29"/>
    <col collapsed="false" customWidth="true" hidden="false" outlineLevel="0" max="7374" min="7374" style="8" width="1.71"/>
    <col collapsed="false" customWidth="true" hidden="false" outlineLevel="0" max="7376" min="7375" style="8" width="2.16"/>
    <col collapsed="false" customWidth="true" hidden="true" outlineLevel="0" max="7393" min="7377" style="8" width="11.53"/>
    <col collapsed="false" customWidth="true" hidden="false" outlineLevel="0" max="7394" min="7394" style="8" width="0.29"/>
    <col collapsed="false" customWidth="true" hidden="false" outlineLevel="0" max="7395" min="7395" style="8" width="2.57"/>
    <col collapsed="false" customWidth="true" hidden="false" outlineLevel="0" max="7396" min="7396" style="8" width="2.16"/>
    <col collapsed="false" customWidth="true" hidden="false" outlineLevel="0" max="7397" min="7397" style="8" width="1.57"/>
    <col collapsed="false" customWidth="true" hidden="false" outlineLevel="0" max="7398" min="7398" style="8" width="0.29"/>
    <col collapsed="false" customWidth="true" hidden="false" outlineLevel="0" max="7399" min="7399" style="8" width="2.16"/>
    <col collapsed="false" customWidth="true" hidden="false" outlineLevel="0" max="7400" min="7400" style="8" width="2.29"/>
    <col collapsed="false" customWidth="true" hidden="false" outlineLevel="0" max="7401" min="7401" style="8" width="3.57"/>
    <col collapsed="false" customWidth="true" hidden="false" outlineLevel="0" max="7402" min="7402" style="8" width="1.85"/>
    <col collapsed="false" customWidth="true" hidden="false" outlineLevel="0" max="7403" min="7403" style="8" width="1.71"/>
    <col collapsed="false" customWidth="true" hidden="false" outlineLevel="0" max="7404" min="7404" style="8" width="3.42"/>
    <col collapsed="false" customWidth="true" hidden="false" outlineLevel="0" max="7405" min="7405" style="8" width="2.57"/>
    <col collapsed="false" customWidth="true" hidden="true" outlineLevel="0" max="7412" min="7406" style="8" width="11.53"/>
    <col collapsed="false" customWidth="true" hidden="false" outlineLevel="0" max="7413" min="7413" style="8" width="1.57"/>
    <col collapsed="false" customWidth="true" hidden="false" outlineLevel="0" max="7414" min="7414" style="8" width="2.16"/>
    <col collapsed="false" customWidth="false" hidden="false" outlineLevel="0" max="7415" min="7415" style="8" width="1.42"/>
    <col collapsed="false" customWidth="true" hidden="false" outlineLevel="0" max="7416" min="7416" style="8" width="1.57"/>
    <col collapsed="false" customWidth="false" hidden="false" outlineLevel="0" max="7626" min="7417" style="8" width="1.42"/>
    <col collapsed="false" customWidth="true" hidden="false" outlineLevel="0" max="7627" min="7627" style="8" width="2.16"/>
    <col collapsed="false" customWidth="true" hidden="false" outlineLevel="0" max="7628" min="7628" style="8" width="10"/>
    <col collapsed="false" customWidth="true" hidden="false" outlineLevel="0" max="7629" min="7629" style="8" width="1.29"/>
    <col collapsed="false" customWidth="true" hidden="false" outlineLevel="0" max="7630" min="7630" style="8" width="1.71"/>
    <col collapsed="false" customWidth="true" hidden="false" outlineLevel="0" max="7632" min="7631" style="8" width="2.16"/>
    <col collapsed="false" customWidth="true" hidden="true" outlineLevel="0" max="7649" min="7633" style="8" width="11.53"/>
    <col collapsed="false" customWidth="true" hidden="false" outlineLevel="0" max="7650" min="7650" style="8" width="0.29"/>
    <col collapsed="false" customWidth="true" hidden="false" outlineLevel="0" max="7651" min="7651" style="8" width="2.57"/>
    <col collapsed="false" customWidth="true" hidden="false" outlineLevel="0" max="7652" min="7652" style="8" width="2.16"/>
    <col collapsed="false" customWidth="true" hidden="false" outlineLevel="0" max="7653" min="7653" style="8" width="1.57"/>
    <col collapsed="false" customWidth="true" hidden="false" outlineLevel="0" max="7654" min="7654" style="8" width="0.29"/>
    <col collapsed="false" customWidth="true" hidden="false" outlineLevel="0" max="7655" min="7655" style="8" width="2.16"/>
    <col collapsed="false" customWidth="true" hidden="false" outlineLevel="0" max="7656" min="7656" style="8" width="2.29"/>
    <col collapsed="false" customWidth="true" hidden="false" outlineLevel="0" max="7657" min="7657" style="8" width="3.57"/>
    <col collapsed="false" customWidth="true" hidden="false" outlineLevel="0" max="7658" min="7658" style="8" width="1.85"/>
    <col collapsed="false" customWidth="true" hidden="false" outlineLevel="0" max="7659" min="7659" style="8" width="1.71"/>
    <col collapsed="false" customWidth="true" hidden="false" outlineLevel="0" max="7660" min="7660" style="8" width="3.42"/>
    <col collapsed="false" customWidth="true" hidden="false" outlineLevel="0" max="7661" min="7661" style="8" width="2.57"/>
    <col collapsed="false" customWidth="true" hidden="true" outlineLevel="0" max="7668" min="7662" style="8" width="11.53"/>
    <col collapsed="false" customWidth="true" hidden="false" outlineLevel="0" max="7669" min="7669" style="8" width="1.57"/>
    <col collapsed="false" customWidth="true" hidden="false" outlineLevel="0" max="7670" min="7670" style="8" width="2.16"/>
    <col collapsed="false" customWidth="false" hidden="false" outlineLevel="0" max="7671" min="7671" style="8" width="1.42"/>
    <col collapsed="false" customWidth="true" hidden="false" outlineLevel="0" max="7672" min="7672" style="8" width="1.57"/>
    <col collapsed="false" customWidth="false" hidden="false" outlineLevel="0" max="7882" min="7673" style="8" width="1.42"/>
    <col collapsed="false" customWidth="true" hidden="false" outlineLevel="0" max="7883" min="7883" style="8" width="2.16"/>
    <col collapsed="false" customWidth="true" hidden="false" outlineLevel="0" max="7884" min="7884" style="8" width="10"/>
    <col collapsed="false" customWidth="true" hidden="false" outlineLevel="0" max="7885" min="7885" style="8" width="1.29"/>
    <col collapsed="false" customWidth="true" hidden="false" outlineLevel="0" max="7886" min="7886" style="8" width="1.71"/>
    <col collapsed="false" customWidth="true" hidden="false" outlineLevel="0" max="7888" min="7887" style="8" width="2.16"/>
    <col collapsed="false" customWidth="true" hidden="true" outlineLevel="0" max="7905" min="7889" style="8" width="11.53"/>
    <col collapsed="false" customWidth="true" hidden="false" outlineLevel="0" max="7906" min="7906" style="8" width="0.29"/>
    <col collapsed="false" customWidth="true" hidden="false" outlineLevel="0" max="7907" min="7907" style="8" width="2.57"/>
    <col collapsed="false" customWidth="true" hidden="false" outlineLevel="0" max="7908" min="7908" style="8" width="2.16"/>
    <col collapsed="false" customWidth="true" hidden="false" outlineLevel="0" max="7909" min="7909" style="8" width="1.57"/>
    <col collapsed="false" customWidth="true" hidden="false" outlineLevel="0" max="7910" min="7910" style="8" width="0.29"/>
    <col collapsed="false" customWidth="true" hidden="false" outlineLevel="0" max="7911" min="7911" style="8" width="2.16"/>
    <col collapsed="false" customWidth="true" hidden="false" outlineLevel="0" max="7912" min="7912" style="8" width="2.29"/>
    <col collapsed="false" customWidth="true" hidden="false" outlineLevel="0" max="7913" min="7913" style="8" width="3.57"/>
    <col collapsed="false" customWidth="true" hidden="false" outlineLevel="0" max="7914" min="7914" style="8" width="1.85"/>
    <col collapsed="false" customWidth="true" hidden="false" outlineLevel="0" max="7915" min="7915" style="8" width="1.71"/>
    <col collapsed="false" customWidth="true" hidden="false" outlineLevel="0" max="7916" min="7916" style="8" width="3.42"/>
    <col collapsed="false" customWidth="true" hidden="false" outlineLevel="0" max="7917" min="7917" style="8" width="2.57"/>
    <col collapsed="false" customWidth="true" hidden="true" outlineLevel="0" max="7924" min="7918" style="8" width="11.53"/>
    <col collapsed="false" customWidth="true" hidden="false" outlineLevel="0" max="7925" min="7925" style="8" width="1.57"/>
    <col collapsed="false" customWidth="true" hidden="false" outlineLevel="0" max="7926" min="7926" style="8" width="2.16"/>
    <col collapsed="false" customWidth="false" hidden="false" outlineLevel="0" max="7927" min="7927" style="8" width="1.42"/>
    <col collapsed="false" customWidth="true" hidden="false" outlineLevel="0" max="7928" min="7928" style="8" width="1.57"/>
    <col collapsed="false" customWidth="false" hidden="false" outlineLevel="0" max="8138" min="7929" style="8" width="1.42"/>
    <col collapsed="false" customWidth="true" hidden="false" outlineLevel="0" max="8139" min="8139" style="8" width="2.16"/>
    <col collapsed="false" customWidth="true" hidden="false" outlineLevel="0" max="8140" min="8140" style="8" width="10"/>
    <col collapsed="false" customWidth="true" hidden="false" outlineLevel="0" max="8141" min="8141" style="8" width="1.29"/>
    <col collapsed="false" customWidth="true" hidden="false" outlineLevel="0" max="8142" min="8142" style="8" width="1.71"/>
    <col collapsed="false" customWidth="true" hidden="false" outlineLevel="0" max="8144" min="8143" style="8" width="2.16"/>
    <col collapsed="false" customWidth="true" hidden="true" outlineLevel="0" max="8161" min="8145" style="8" width="11.53"/>
    <col collapsed="false" customWidth="true" hidden="false" outlineLevel="0" max="8162" min="8162" style="8" width="0.29"/>
    <col collapsed="false" customWidth="true" hidden="false" outlineLevel="0" max="8163" min="8163" style="8" width="2.57"/>
    <col collapsed="false" customWidth="true" hidden="false" outlineLevel="0" max="8164" min="8164" style="8" width="2.16"/>
    <col collapsed="false" customWidth="true" hidden="false" outlineLevel="0" max="8165" min="8165" style="8" width="1.57"/>
    <col collapsed="false" customWidth="true" hidden="false" outlineLevel="0" max="8166" min="8166" style="8" width="0.29"/>
    <col collapsed="false" customWidth="true" hidden="false" outlineLevel="0" max="8167" min="8167" style="8" width="2.16"/>
    <col collapsed="false" customWidth="true" hidden="false" outlineLevel="0" max="8168" min="8168" style="8" width="2.29"/>
    <col collapsed="false" customWidth="true" hidden="false" outlineLevel="0" max="8169" min="8169" style="8" width="3.57"/>
    <col collapsed="false" customWidth="true" hidden="false" outlineLevel="0" max="8170" min="8170" style="8" width="1.85"/>
    <col collapsed="false" customWidth="true" hidden="false" outlineLevel="0" max="8171" min="8171" style="8" width="1.71"/>
    <col collapsed="false" customWidth="true" hidden="false" outlineLevel="0" max="8172" min="8172" style="8" width="3.42"/>
    <col collapsed="false" customWidth="true" hidden="false" outlineLevel="0" max="8173" min="8173" style="8" width="2.57"/>
    <col collapsed="false" customWidth="true" hidden="true" outlineLevel="0" max="8180" min="8174" style="8" width="11.53"/>
    <col collapsed="false" customWidth="true" hidden="false" outlineLevel="0" max="8181" min="8181" style="8" width="1.57"/>
    <col collapsed="false" customWidth="true" hidden="false" outlineLevel="0" max="8182" min="8182" style="8" width="2.16"/>
    <col collapsed="false" customWidth="false" hidden="false" outlineLevel="0" max="8183" min="8183" style="8" width="1.42"/>
    <col collapsed="false" customWidth="true" hidden="false" outlineLevel="0" max="8184" min="8184" style="8" width="1.57"/>
    <col collapsed="false" customWidth="false" hidden="false" outlineLevel="0" max="8394" min="8185" style="8" width="1.42"/>
    <col collapsed="false" customWidth="true" hidden="false" outlineLevel="0" max="8395" min="8395" style="8" width="2.16"/>
    <col collapsed="false" customWidth="true" hidden="false" outlineLevel="0" max="8396" min="8396" style="8" width="10"/>
    <col collapsed="false" customWidth="true" hidden="false" outlineLevel="0" max="8397" min="8397" style="8" width="1.29"/>
    <col collapsed="false" customWidth="true" hidden="false" outlineLevel="0" max="8398" min="8398" style="8" width="1.71"/>
    <col collapsed="false" customWidth="true" hidden="false" outlineLevel="0" max="8400" min="8399" style="8" width="2.16"/>
    <col collapsed="false" customWidth="true" hidden="true" outlineLevel="0" max="8417" min="8401" style="8" width="11.53"/>
    <col collapsed="false" customWidth="true" hidden="false" outlineLevel="0" max="8418" min="8418" style="8" width="0.29"/>
    <col collapsed="false" customWidth="true" hidden="false" outlineLevel="0" max="8419" min="8419" style="8" width="2.57"/>
    <col collapsed="false" customWidth="true" hidden="false" outlineLevel="0" max="8420" min="8420" style="8" width="2.16"/>
    <col collapsed="false" customWidth="true" hidden="false" outlineLevel="0" max="8421" min="8421" style="8" width="1.57"/>
    <col collapsed="false" customWidth="true" hidden="false" outlineLevel="0" max="8422" min="8422" style="8" width="0.29"/>
    <col collapsed="false" customWidth="true" hidden="false" outlineLevel="0" max="8423" min="8423" style="8" width="2.16"/>
    <col collapsed="false" customWidth="true" hidden="false" outlineLevel="0" max="8424" min="8424" style="8" width="2.29"/>
    <col collapsed="false" customWidth="true" hidden="false" outlineLevel="0" max="8425" min="8425" style="8" width="3.57"/>
    <col collapsed="false" customWidth="true" hidden="false" outlineLevel="0" max="8426" min="8426" style="8" width="1.85"/>
    <col collapsed="false" customWidth="true" hidden="false" outlineLevel="0" max="8427" min="8427" style="8" width="1.71"/>
    <col collapsed="false" customWidth="true" hidden="false" outlineLevel="0" max="8428" min="8428" style="8" width="3.42"/>
    <col collapsed="false" customWidth="true" hidden="false" outlineLevel="0" max="8429" min="8429" style="8" width="2.57"/>
    <col collapsed="false" customWidth="true" hidden="true" outlineLevel="0" max="8436" min="8430" style="8" width="11.53"/>
    <col collapsed="false" customWidth="true" hidden="false" outlineLevel="0" max="8437" min="8437" style="8" width="1.57"/>
    <col collapsed="false" customWidth="true" hidden="false" outlineLevel="0" max="8438" min="8438" style="8" width="2.16"/>
    <col collapsed="false" customWidth="false" hidden="false" outlineLevel="0" max="8439" min="8439" style="8" width="1.42"/>
    <col collapsed="false" customWidth="true" hidden="false" outlineLevel="0" max="8440" min="8440" style="8" width="1.57"/>
    <col collapsed="false" customWidth="false" hidden="false" outlineLevel="0" max="8650" min="8441" style="8" width="1.42"/>
    <col collapsed="false" customWidth="true" hidden="false" outlineLevel="0" max="8651" min="8651" style="8" width="2.16"/>
    <col collapsed="false" customWidth="true" hidden="false" outlineLevel="0" max="8652" min="8652" style="8" width="10"/>
    <col collapsed="false" customWidth="true" hidden="false" outlineLevel="0" max="8653" min="8653" style="8" width="1.29"/>
    <col collapsed="false" customWidth="true" hidden="false" outlineLevel="0" max="8654" min="8654" style="8" width="1.71"/>
    <col collapsed="false" customWidth="true" hidden="false" outlineLevel="0" max="8656" min="8655" style="8" width="2.16"/>
    <col collapsed="false" customWidth="true" hidden="true" outlineLevel="0" max="8673" min="8657" style="8" width="11.53"/>
    <col collapsed="false" customWidth="true" hidden="false" outlineLevel="0" max="8674" min="8674" style="8" width="0.29"/>
    <col collapsed="false" customWidth="true" hidden="false" outlineLevel="0" max="8675" min="8675" style="8" width="2.57"/>
    <col collapsed="false" customWidth="true" hidden="false" outlineLevel="0" max="8676" min="8676" style="8" width="2.16"/>
    <col collapsed="false" customWidth="true" hidden="false" outlineLevel="0" max="8677" min="8677" style="8" width="1.57"/>
    <col collapsed="false" customWidth="true" hidden="false" outlineLevel="0" max="8678" min="8678" style="8" width="0.29"/>
    <col collapsed="false" customWidth="true" hidden="false" outlineLevel="0" max="8679" min="8679" style="8" width="2.16"/>
    <col collapsed="false" customWidth="true" hidden="false" outlineLevel="0" max="8680" min="8680" style="8" width="2.29"/>
    <col collapsed="false" customWidth="true" hidden="false" outlineLevel="0" max="8681" min="8681" style="8" width="3.57"/>
    <col collapsed="false" customWidth="true" hidden="false" outlineLevel="0" max="8682" min="8682" style="8" width="1.85"/>
    <col collapsed="false" customWidth="true" hidden="false" outlineLevel="0" max="8683" min="8683" style="8" width="1.71"/>
    <col collapsed="false" customWidth="true" hidden="false" outlineLevel="0" max="8684" min="8684" style="8" width="3.42"/>
    <col collapsed="false" customWidth="true" hidden="false" outlineLevel="0" max="8685" min="8685" style="8" width="2.57"/>
    <col collapsed="false" customWidth="true" hidden="true" outlineLevel="0" max="8692" min="8686" style="8" width="11.53"/>
    <col collapsed="false" customWidth="true" hidden="false" outlineLevel="0" max="8693" min="8693" style="8" width="1.57"/>
    <col collapsed="false" customWidth="true" hidden="false" outlineLevel="0" max="8694" min="8694" style="8" width="2.16"/>
    <col collapsed="false" customWidth="false" hidden="false" outlineLevel="0" max="8695" min="8695" style="8" width="1.42"/>
    <col collapsed="false" customWidth="true" hidden="false" outlineLevel="0" max="8696" min="8696" style="8" width="1.57"/>
    <col collapsed="false" customWidth="false" hidden="false" outlineLevel="0" max="8906" min="8697" style="8" width="1.42"/>
    <col collapsed="false" customWidth="true" hidden="false" outlineLevel="0" max="8907" min="8907" style="8" width="2.16"/>
    <col collapsed="false" customWidth="true" hidden="false" outlineLevel="0" max="8908" min="8908" style="8" width="10"/>
    <col collapsed="false" customWidth="true" hidden="false" outlineLevel="0" max="8909" min="8909" style="8" width="1.29"/>
    <col collapsed="false" customWidth="true" hidden="false" outlineLevel="0" max="8910" min="8910" style="8" width="1.71"/>
    <col collapsed="false" customWidth="true" hidden="false" outlineLevel="0" max="8912" min="8911" style="8" width="2.16"/>
    <col collapsed="false" customWidth="true" hidden="true" outlineLevel="0" max="8929" min="8913" style="8" width="11.53"/>
    <col collapsed="false" customWidth="true" hidden="false" outlineLevel="0" max="8930" min="8930" style="8" width="0.29"/>
    <col collapsed="false" customWidth="true" hidden="false" outlineLevel="0" max="8931" min="8931" style="8" width="2.57"/>
    <col collapsed="false" customWidth="true" hidden="false" outlineLevel="0" max="8932" min="8932" style="8" width="2.16"/>
    <col collapsed="false" customWidth="true" hidden="false" outlineLevel="0" max="8933" min="8933" style="8" width="1.57"/>
    <col collapsed="false" customWidth="true" hidden="false" outlineLevel="0" max="8934" min="8934" style="8" width="0.29"/>
    <col collapsed="false" customWidth="true" hidden="false" outlineLevel="0" max="8935" min="8935" style="8" width="2.16"/>
    <col collapsed="false" customWidth="true" hidden="false" outlineLevel="0" max="8936" min="8936" style="8" width="2.29"/>
    <col collapsed="false" customWidth="true" hidden="false" outlineLevel="0" max="8937" min="8937" style="8" width="3.57"/>
    <col collapsed="false" customWidth="true" hidden="false" outlineLevel="0" max="8938" min="8938" style="8" width="1.85"/>
    <col collapsed="false" customWidth="true" hidden="false" outlineLevel="0" max="8939" min="8939" style="8" width="1.71"/>
    <col collapsed="false" customWidth="true" hidden="false" outlineLevel="0" max="8940" min="8940" style="8" width="3.42"/>
    <col collapsed="false" customWidth="true" hidden="false" outlineLevel="0" max="8941" min="8941" style="8" width="2.57"/>
    <col collapsed="false" customWidth="true" hidden="true" outlineLevel="0" max="8948" min="8942" style="8" width="11.53"/>
    <col collapsed="false" customWidth="true" hidden="false" outlineLevel="0" max="8949" min="8949" style="8" width="1.57"/>
    <col collapsed="false" customWidth="true" hidden="false" outlineLevel="0" max="8950" min="8950" style="8" width="2.16"/>
    <col collapsed="false" customWidth="false" hidden="false" outlineLevel="0" max="8951" min="8951" style="8" width="1.42"/>
    <col collapsed="false" customWidth="true" hidden="false" outlineLevel="0" max="8952" min="8952" style="8" width="1.57"/>
    <col collapsed="false" customWidth="false" hidden="false" outlineLevel="0" max="9162" min="8953" style="8" width="1.42"/>
    <col collapsed="false" customWidth="true" hidden="false" outlineLevel="0" max="9163" min="9163" style="8" width="2.16"/>
    <col collapsed="false" customWidth="true" hidden="false" outlineLevel="0" max="9164" min="9164" style="8" width="10"/>
    <col collapsed="false" customWidth="true" hidden="false" outlineLevel="0" max="9165" min="9165" style="8" width="1.29"/>
    <col collapsed="false" customWidth="true" hidden="false" outlineLevel="0" max="9166" min="9166" style="8" width="1.71"/>
    <col collapsed="false" customWidth="true" hidden="false" outlineLevel="0" max="9168" min="9167" style="8" width="2.16"/>
    <col collapsed="false" customWidth="true" hidden="true" outlineLevel="0" max="9185" min="9169" style="8" width="11.53"/>
    <col collapsed="false" customWidth="true" hidden="false" outlineLevel="0" max="9186" min="9186" style="8" width="0.29"/>
    <col collapsed="false" customWidth="true" hidden="false" outlineLevel="0" max="9187" min="9187" style="8" width="2.57"/>
    <col collapsed="false" customWidth="true" hidden="false" outlineLevel="0" max="9188" min="9188" style="8" width="2.16"/>
    <col collapsed="false" customWidth="true" hidden="false" outlineLevel="0" max="9189" min="9189" style="8" width="1.57"/>
    <col collapsed="false" customWidth="true" hidden="false" outlineLevel="0" max="9190" min="9190" style="8" width="0.29"/>
    <col collapsed="false" customWidth="true" hidden="false" outlineLevel="0" max="9191" min="9191" style="8" width="2.16"/>
    <col collapsed="false" customWidth="true" hidden="false" outlineLevel="0" max="9192" min="9192" style="8" width="2.29"/>
    <col collapsed="false" customWidth="true" hidden="false" outlineLevel="0" max="9193" min="9193" style="8" width="3.57"/>
    <col collapsed="false" customWidth="true" hidden="false" outlineLevel="0" max="9194" min="9194" style="8" width="1.85"/>
    <col collapsed="false" customWidth="true" hidden="false" outlineLevel="0" max="9195" min="9195" style="8" width="1.71"/>
    <col collapsed="false" customWidth="true" hidden="false" outlineLevel="0" max="9196" min="9196" style="8" width="3.42"/>
    <col collapsed="false" customWidth="true" hidden="false" outlineLevel="0" max="9197" min="9197" style="8" width="2.57"/>
    <col collapsed="false" customWidth="true" hidden="true" outlineLevel="0" max="9204" min="9198" style="8" width="11.53"/>
    <col collapsed="false" customWidth="true" hidden="false" outlineLevel="0" max="9205" min="9205" style="8" width="1.57"/>
    <col collapsed="false" customWidth="true" hidden="false" outlineLevel="0" max="9206" min="9206" style="8" width="2.16"/>
    <col collapsed="false" customWidth="false" hidden="false" outlineLevel="0" max="9207" min="9207" style="8" width="1.42"/>
    <col collapsed="false" customWidth="true" hidden="false" outlineLevel="0" max="9208" min="9208" style="8" width="1.57"/>
    <col collapsed="false" customWidth="false" hidden="false" outlineLevel="0" max="9418" min="9209" style="8" width="1.42"/>
    <col collapsed="false" customWidth="true" hidden="false" outlineLevel="0" max="9419" min="9419" style="8" width="2.16"/>
    <col collapsed="false" customWidth="true" hidden="false" outlineLevel="0" max="9420" min="9420" style="8" width="10"/>
    <col collapsed="false" customWidth="true" hidden="false" outlineLevel="0" max="9421" min="9421" style="8" width="1.29"/>
    <col collapsed="false" customWidth="true" hidden="false" outlineLevel="0" max="9422" min="9422" style="8" width="1.71"/>
    <col collapsed="false" customWidth="true" hidden="false" outlineLevel="0" max="9424" min="9423" style="8" width="2.16"/>
    <col collapsed="false" customWidth="true" hidden="true" outlineLevel="0" max="9441" min="9425" style="8" width="11.53"/>
    <col collapsed="false" customWidth="true" hidden="false" outlineLevel="0" max="9442" min="9442" style="8" width="0.29"/>
    <col collapsed="false" customWidth="true" hidden="false" outlineLevel="0" max="9443" min="9443" style="8" width="2.57"/>
    <col collapsed="false" customWidth="true" hidden="false" outlineLevel="0" max="9444" min="9444" style="8" width="2.16"/>
    <col collapsed="false" customWidth="true" hidden="false" outlineLevel="0" max="9445" min="9445" style="8" width="1.57"/>
    <col collapsed="false" customWidth="true" hidden="false" outlineLevel="0" max="9446" min="9446" style="8" width="0.29"/>
    <col collapsed="false" customWidth="true" hidden="false" outlineLevel="0" max="9447" min="9447" style="8" width="2.16"/>
    <col collapsed="false" customWidth="true" hidden="false" outlineLevel="0" max="9448" min="9448" style="8" width="2.29"/>
    <col collapsed="false" customWidth="true" hidden="false" outlineLevel="0" max="9449" min="9449" style="8" width="3.57"/>
    <col collapsed="false" customWidth="true" hidden="false" outlineLevel="0" max="9450" min="9450" style="8" width="1.85"/>
    <col collapsed="false" customWidth="true" hidden="false" outlineLevel="0" max="9451" min="9451" style="8" width="1.71"/>
    <col collapsed="false" customWidth="true" hidden="false" outlineLevel="0" max="9452" min="9452" style="8" width="3.42"/>
    <col collapsed="false" customWidth="true" hidden="false" outlineLevel="0" max="9453" min="9453" style="8" width="2.57"/>
    <col collapsed="false" customWidth="true" hidden="true" outlineLevel="0" max="9460" min="9454" style="8" width="11.53"/>
    <col collapsed="false" customWidth="true" hidden="false" outlineLevel="0" max="9461" min="9461" style="8" width="1.57"/>
    <col collapsed="false" customWidth="true" hidden="false" outlineLevel="0" max="9462" min="9462" style="8" width="2.16"/>
    <col collapsed="false" customWidth="false" hidden="false" outlineLevel="0" max="9463" min="9463" style="8" width="1.42"/>
    <col collapsed="false" customWidth="true" hidden="false" outlineLevel="0" max="9464" min="9464" style="8" width="1.57"/>
    <col collapsed="false" customWidth="false" hidden="false" outlineLevel="0" max="9674" min="9465" style="8" width="1.42"/>
    <col collapsed="false" customWidth="true" hidden="false" outlineLevel="0" max="9675" min="9675" style="8" width="2.16"/>
    <col collapsed="false" customWidth="true" hidden="false" outlineLevel="0" max="9676" min="9676" style="8" width="10"/>
    <col collapsed="false" customWidth="true" hidden="false" outlineLevel="0" max="9677" min="9677" style="8" width="1.29"/>
    <col collapsed="false" customWidth="true" hidden="false" outlineLevel="0" max="9678" min="9678" style="8" width="1.71"/>
    <col collapsed="false" customWidth="true" hidden="false" outlineLevel="0" max="9680" min="9679" style="8" width="2.16"/>
    <col collapsed="false" customWidth="true" hidden="true" outlineLevel="0" max="9697" min="9681" style="8" width="11.53"/>
    <col collapsed="false" customWidth="true" hidden="false" outlineLevel="0" max="9698" min="9698" style="8" width="0.29"/>
    <col collapsed="false" customWidth="true" hidden="false" outlineLevel="0" max="9699" min="9699" style="8" width="2.57"/>
    <col collapsed="false" customWidth="true" hidden="false" outlineLevel="0" max="9700" min="9700" style="8" width="2.16"/>
    <col collapsed="false" customWidth="true" hidden="false" outlineLevel="0" max="9701" min="9701" style="8" width="1.57"/>
    <col collapsed="false" customWidth="true" hidden="false" outlineLevel="0" max="9702" min="9702" style="8" width="0.29"/>
    <col collapsed="false" customWidth="true" hidden="false" outlineLevel="0" max="9703" min="9703" style="8" width="2.16"/>
    <col collapsed="false" customWidth="true" hidden="false" outlineLevel="0" max="9704" min="9704" style="8" width="2.29"/>
    <col collapsed="false" customWidth="true" hidden="false" outlineLevel="0" max="9705" min="9705" style="8" width="3.57"/>
    <col collapsed="false" customWidth="true" hidden="false" outlineLevel="0" max="9706" min="9706" style="8" width="1.85"/>
    <col collapsed="false" customWidth="true" hidden="false" outlineLevel="0" max="9707" min="9707" style="8" width="1.71"/>
    <col collapsed="false" customWidth="true" hidden="false" outlineLevel="0" max="9708" min="9708" style="8" width="3.42"/>
    <col collapsed="false" customWidth="true" hidden="false" outlineLevel="0" max="9709" min="9709" style="8" width="2.57"/>
    <col collapsed="false" customWidth="true" hidden="true" outlineLevel="0" max="9716" min="9710" style="8" width="11.53"/>
    <col collapsed="false" customWidth="true" hidden="false" outlineLevel="0" max="9717" min="9717" style="8" width="1.57"/>
    <col collapsed="false" customWidth="true" hidden="false" outlineLevel="0" max="9718" min="9718" style="8" width="2.16"/>
    <col collapsed="false" customWidth="false" hidden="false" outlineLevel="0" max="9719" min="9719" style="8" width="1.42"/>
    <col collapsed="false" customWidth="true" hidden="false" outlineLevel="0" max="9720" min="9720" style="8" width="1.57"/>
    <col collapsed="false" customWidth="false" hidden="false" outlineLevel="0" max="9930" min="9721" style="8" width="1.42"/>
    <col collapsed="false" customWidth="true" hidden="false" outlineLevel="0" max="9931" min="9931" style="8" width="2.16"/>
    <col collapsed="false" customWidth="true" hidden="false" outlineLevel="0" max="9932" min="9932" style="8" width="10"/>
    <col collapsed="false" customWidth="true" hidden="false" outlineLevel="0" max="9933" min="9933" style="8" width="1.29"/>
    <col collapsed="false" customWidth="true" hidden="false" outlineLevel="0" max="9934" min="9934" style="8" width="1.71"/>
    <col collapsed="false" customWidth="true" hidden="false" outlineLevel="0" max="9936" min="9935" style="8" width="2.16"/>
    <col collapsed="false" customWidth="true" hidden="true" outlineLevel="0" max="9953" min="9937" style="8" width="11.53"/>
    <col collapsed="false" customWidth="true" hidden="false" outlineLevel="0" max="9954" min="9954" style="8" width="0.29"/>
    <col collapsed="false" customWidth="true" hidden="false" outlineLevel="0" max="9955" min="9955" style="8" width="2.57"/>
    <col collapsed="false" customWidth="true" hidden="false" outlineLevel="0" max="9956" min="9956" style="8" width="2.16"/>
    <col collapsed="false" customWidth="true" hidden="false" outlineLevel="0" max="9957" min="9957" style="8" width="1.57"/>
    <col collapsed="false" customWidth="true" hidden="false" outlineLevel="0" max="9958" min="9958" style="8" width="0.29"/>
    <col collapsed="false" customWidth="true" hidden="false" outlineLevel="0" max="9959" min="9959" style="8" width="2.16"/>
    <col collapsed="false" customWidth="true" hidden="false" outlineLevel="0" max="9960" min="9960" style="8" width="2.29"/>
    <col collapsed="false" customWidth="true" hidden="false" outlineLevel="0" max="9961" min="9961" style="8" width="3.57"/>
    <col collapsed="false" customWidth="true" hidden="false" outlineLevel="0" max="9962" min="9962" style="8" width="1.85"/>
    <col collapsed="false" customWidth="true" hidden="false" outlineLevel="0" max="9963" min="9963" style="8" width="1.71"/>
    <col collapsed="false" customWidth="true" hidden="false" outlineLevel="0" max="9964" min="9964" style="8" width="3.42"/>
    <col collapsed="false" customWidth="true" hidden="false" outlineLevel="0" max="9965" min="9965" style="8" width="2.57"/>
    <col collapsed="false" customWidth="true" hidden="true" outlineLevel="0" max="9972" min="9966" style="8" width="11.53"/>
    <col collapsed="false" customWidth="true" hidden="false" outlineLevel="0" max="9973" min="9973" style="8" width="1.57"/>
    <col collapsed="false" customWidth="true" hidden="false" outlineLevel="0" max="9974" min="9974" style="8" width="2.16"/>
    <col collapsed="false" customWidth="false" hidden="false" outlineLevel="0" max="9975" min="9975" style="8" width="1.42"/>
    <col collapsed="false" customWidth="true" hidden="false" outlineLevel="0" max="9976" min="9976" style="8" width="1.57"/>
    <col collapsed="false" customWidth="false" hidden="false" outlineLevel="0" max="10186" min="9977" style="8" width="1.42"/>
    <col collapsed="false" customWidth="true" hidden="false" outlineLevel="0" max="10187" min="10187" style="8" width="2.16"/>
    <col collapsed="false" customWidth="true" hidden="false" outlineLevel="0" max="10188" min="10188" style="8" width="10"/>
    <col collapsed="false" customWidth="true" hidden="false" outlineLevel="0" max="10189" min="10189" style="8" width="1.29"/>
    <col collapsed="false" customWidth="true" hidden="false" outlineLevel="0" max="10190" min="10190" style="8" width="1.71"/>
    <col collapsed="false" customWidth="true" hidden="false" outlineLevel="0" max="10192" min="10191" style="8" width="2.16"/>
    <col collapsed="false" customWidth="true" hidden="true" outlineLevel="0" max="10209" min="10193" style="8" width="11.53"/>
    <col collapsed="false" customWidth="true" hidden="false" outlineLevel="0" max="10210" min="10210" style="8" width="0.29"/>
    <col collapsed="false" customWidth="true" hidden="false" outlineLevel="0" max="10211" min="10211" style="8" width="2.57"/>
    <col collapsed="false" customWidth="true" hidden="false" outlineLevel="0" max="10212" min="10212" style="8" width="2.16"/>
    <col collapsed="false" customWidth="true" hidden="false" outlineLevel="0" max="10213" min="10213" style="8" width="1.57"/>
    <col collapsed="false" customWidth="true" hidden="false" outlineLevel="0" max="10214" min="10214" style="8" width="0.29"/>
    <col collapsed="false" customWidth="true" hidden="false" outlineLevel="0" max="10215" min="10215" style="8" width="2.16"/>
    <col collapsed="false" customWidth="true" hidden="false" outlineLevel="0" max="10216" min="10216" style="8" width="2.29"/>
    <col collapsed="false" customWidth="true" hidden="false" outlineLevel="0" max="10217" min="10217" style="8" width="3.57"/>
    <col collapsed="false" customWidth="true" hidden="false" outlineLevel="0" max="10218" min="10218" style="8" width="1.85"/>
    <col collapsed="false" customWidth="true" hidden="false" outlineLevel="0" max="10219" min="10219" style="8" width="1.71"/>
    <col collapsed="false" customWidth="true" hidden="false" outlineLevel="0" max="10220" min="10220" style="8" width="3.42"/>
    <col collapsed="false" customWidth="true" hidden="false" outlineLevel="0" max="10221" min="10221" style="8" width="2.57"/>
    <col collapsed="false" customWidth="true" hidden="true" outlineLevel="0" max="10228" min="10222" style="8" width="11.53"/>
    <col collapsed="false" customWidth="true" hidden="false" outlineLevel="0" max="10229" min="10229" style="8" width="1.57"/>
    <col collapsed="false" customWidth="true" hidden="false" outlineLevel="0" max="10230" min="10230" style="8" width="2.16"/>
    <col collapsed="false" customWidth="false" hidden="false" outlineLevel="0" max="10231" min="10231" style="8" width="1.42"/>
    <col collapsed="false" customWidth="true" hidden="false" outlineLevel="0" max="10232" min="10232" style="8" width="1.57"/>
    <col collapsed="false" customWidth="false" hidden="false" outlineLevel="0" max="10442" min="10233" style="8" width="1.42"/>
    <col collapsed="false" customWidth="true" hidden="false" outlineLevel="0" max="10443" min="10443" style="8" width="2.16"/>
    <col collapsed="false" customWidth="true" hidden="false" outlineLevel="0" max="10444" min="10444" style="8" width="10"/>
    <col collapsed="false" customWidth="true" hidden="false" outlineLevel="0" max="10445" min="10445" style="8" width="1.29"/>
    <col collapsed="false" customWidth="true" hidden="false" outlineLevel="0" max="10446" min="10446" style="8" width="1.71"/>
    <col collapsed="false" customWidth="true" hidden="false" outlineLevel="0" max="10448" min="10447" style="8" width="2.16"/>
    <col collapsed="false" customWidth="true" hidden="true" outlineLevel="0" max="10465" min="10449" style="8" width="11.53"/>
    <col collapsed="false" customWidth="true" hidden="false" outlineLevel="0" max="10466" min="10466" style="8" width="0.29"/>
    <col collapsed="false" customWidth="true" hidden="false" outlineLevel="0" max="10467" min="10467" style="8" width="2.57"/>
    <col collapsed="false" customWidth="true" hidden="false" outlineLevel="0" max="10468" min="10468" style="8" width="2.16"/>
    <col collapsed="false" customWidth="true" hidden="false" outlineLevel="0" max="10469" min="10469" style="8" width="1.57"/>
    <col collapsed="false" customWidth="true" hidden="false" outlineLevel="0" max="10470" min="10470" style="8" width="0.29"/>
    <col collapsed="false" customWidth="true" hidden="false" outlineLevel="0" max="10471" min="10471" style="8" width="2.16"/>
    <col collapsed="false" customWidth="true" hidden="false" outlineLevel="0" max="10472" min="10472" style="8" width="2.29"/>
    <col collapsed="false" customWidth="true" hidden="false" outlineLevel="0" max="10473" min="10473" style="8" width="3.57"/>
    <col collapsed="false" customWidth="true" hidden="false" outlineLevel="0" max="10474" min="10474" style="8" width="1.85"/>
    <col collapsed="false" customWidth="true" hidden="false" outlineLevel="0" max="10475" min="10475" style="8" width="1.71"/>
    <col collapsed="false" customWidth="true" hidden="false" outlineLevel="0" max="10476" min="10476" style="8" width="3.42"/>
    <col collapsed="false" customWidth="true" hidden="false" outlineLevel="0" max="10477" min="10477" style="8" width="2.57"/>
    <col collapsed="false" customWidth="true" hidden="true" outlineLevel="0" max="10484" min="10478" style="8" width="11.53"/>
    <col collapsed="false" customWidth="true" hidden="false" outlineLevel="0" max="10485" min="10485" style="8" width="1.57"/>
    <col collapsed="false" customWidth="true" hidden="false" outlineLevel="0" max="10486" min="10486" style="8" width="2.16"/>
    <col collapsed="false" customWidth="false" hidden="false" outlineLevel="0" max="10487" min="10487" style="8" width="1.42"/>
    <col collapsed="false" customWidth="true" hidden="false" outlineLevel="0" max="10488" min="10488" style="8" width="1.57"/>
    <col collapsed="false" customWidth="false" hidden="false" outlineLevel="0" max="10698" min="10489" style="8" width="1.42"/>
    <col collapsed="false" customWidth="true" hidden="false" outlineLevel="0" max="10699" min="10699" style="8" width="2.16"/>
    <col collapsed="false" customWidth="true" hidden="false" outlineLevel="0" max="10700" min="10700" style="8" width="10"/>
    <col collapsed="false" customWidth="true" hidden="false" outlineLevel="0" max="10701" min="10701" style="8" width="1.29"/>
    <col collapsed="false" customWidth="true" hidden="false" outlineLevel="0" max="10702" min="10702" style="8" width="1.71"/>
    <col collapsed="false" customWidth="true" hidden="false" outlineLevel="0" max="10704" min="10703" style="8" width="2.16"/>
    <col collapsed="false" customWidth="true" hidden="true" outlineLevel="0" max="10721" min="10705" style="8" width="11.53"/>
    <col collapsed="false" customWidth="true" hidden="false" outlineLevel="0" max="10722" min="10722" style="8" width="0.29"/>
    <col collapsed="false" customWidth="true" hidden="false" outlineLevel="0" max="10723" min="10723" style="8" width="2.57"/>
    <col collapsed="false" customWidth="true" hidden="false" outlineLevel="0" max="10724" min="10724" style="8" width="2.16"/>
    <col collapsed="false" customWidth="true" hidden="false" outlineLevel="0" max="10725" min="10725" style="8" width="1.57"/>
    <col collapsed="false" customWidth="true" hidden="false" outlineLevel="0" max="10726" min="10726" style="8" width="0.29"/>
    <col collapsed="false" customWidth="true" hidden="false" outlineLevel="0" max="10727" min="10727" style="8" width="2.16"/>
    <col collapsed="false" customWidth="true" hidden="false" outlineLevel="0" max="10728" min="10728" style="8" width="2.29"/>
    <col collapsed="false" customWidth="true" hidden="false" outlineLevel="0" max="10729" min="10729" style="8" width="3.57"/>
    <col collapsed="false" customWidth="true" hidden="false" outlineLevel="0" max="10730" min="10730" style="8" width="1.85"/>
    <col collapsed="false" customWidth="true" hidden="false" outlineLevel="0" max="10731" min="10731" style="8" width="1.71"/>
    <col collapsed="false" customWidth="true" hidden="false" outlineLevel="0" max="10732" min="10732" style="8" width="3.42"/>
    <col collapsed="false" customWidth="true" hidden="false" outlineLevel="0" max="10733" min="10733" style="8" width="2.57"/>
    <col collapsed="false" customWidth="true" hidden="true" outlineLevel="0" max="10740" min="10734" style="8" width="11.53"/>
    <col collapsed="false" customWidth="true" hidden="false" outlineLevel="0" max="10741" min="10741" style="8" width="1.57"/>
    <col collapsed="false" customWidth="true" hidden="false" outlineLevel="0" max="10742" min="10742" style="8" width="2.16"/>
    <col collapsed="false" customWidth="false" hidden="false" outlineLevel="0" max="10743" min="10743" style="8" width="1.42"/>
    <col collapsed="false" customWidth="true" hidden="false" outlineLevel="0" max="10744" min="10744" style="8" width="1.57"/>
    <col collapsed="false" customWidth="false" hidden="false" outlineLevel="0" max="10954" min="10745" style="8" width="1.42"/>
    <col collapsed="false" customWidth="true" hidden="false" outlineLevel="0" max="10955" min="10955" style="8" width="2.16"/>
    <col collapsed="false" customWidth="true" hidden="false" outlineLevel="0" max="10956" min="10956" style="8" width="10"/>
    <col collapsed="false" customWidth="true" hidden="false" outlineLevel="0" max="10957" min="10957" style="8" width="1.29"/>
    <col collapsed="false" customWidth="true" hidden="false" outlineLevel="0" max="10958" min="10958" style="8" width="1.71"/>
    <col collapsed="false" customWidth="true" hidden="false" outlineLevel="0" max="10960" min="10959" style="8" width="2.16"/>
    <col collapsed="false" customWidth="true" hidden="true" outlineLevel="0" max="10977" min="10961" style="8" width="11.53"/>
    <col collapsed="false" customWidth="true" hidden="false" outlineLevel="0" max="10978" min="10978" style="8" width="0.29"/>
    <col collapsed="false" customWidth="true" hidden="false" outlineLevel="0" max="10979" min="10979" style="8" width="2.57"/>
    <col collapsed="false" customWidth="true" hidden="false" outlineLevel="0" max="10980" min="10980" style="8" width="2.16"/>
    <col collapsed="false" customWidth="true" hidden="false" outlineLevel="0" max="10981" min="10981" style="8" width="1.57"/>
    <col collapsed="false" customWidth="true" hidden="false" outlineLevel="0" max="10982" min="10982" style="8" width="0.29"/>
    <col collapsed="false" customWidth="true" hidden="false" outlineLevel="0" max="10983" min="10983" style="8" width="2.16"/>
    <col collapsed="false" customWidth="true" hidden="false" outlineLevel="0" max="10984" min="10984" style="8" width="2.29"/>
    <col collapsed="false" customWidth="true" hidden="false" outlineLevel="0" max="10985" min="10985" style="8" width="3.57"/>
    <col collapsed="false" customWidth="true" hidden="false" outlineLevel="0" max="10986" min="10986" style="8" width="1.85"/>
    <col collapsed="false" customWidth="true" hidden="false" outlineLevel="0" max="10987" min="10987" style="8" width="1.71"/>
    <col collapsed="false" customWidth="true" hidden="false" outlineLevel="0" max="10988" min="10988" style="8" width="3.42"/>
    <col collapsed="false" customWidth="true" hidden="false" outlineLevel="0" max="10989" min="10989" style="8" width="2.57"/>
    <col collapsed="false" customWidth="true" hidden="true" outlineLevel="0" max="10996" min="10990" style="8" width="11.53"/>
    <col collapsed="false" customWidth="true" hidden="false" outlineLevel="0" max="10997" min="10997" style="8" width="1.57"/>
    <col collapsed="false" customWidth="true" hidden="false" outlineLevel="0" max="10998" min="10998" style="8" width="2.16"/>
    <col collapsed="false" customWidth="false" hidden="false" outlineLevel="0" max="10999" min="10999" style="8" width="1.42"/>
    <col collapsed="false" customWidth="true" hidden="false" outlineLevel="0" max="11000" min="11000" style="8" width="1.57"/>
    <col collapsed="false" customWidth="false" hidden="false" outlineLevel="0" max="11210" min="11001" style="8" width="1.42"/>
    <col collapsed="false" customWidth="true" hidden="false" outlineLevel="0" max="11211" min="11211" style="8" width="2.16"/>
    <col collapsed="false" customWidth="true" hidden="false" outlineLevel="0" max="11212" min="11212" style="8" width="10"/>
    <col collapsed="false" customWidth="true" hidden="false" outlineLevel="0" max="11213" min="11213" style="8" width="1.29"/>
    <col collapsed="false" customWidth="true" hidden="false" outlineLevel="0" max="11214" min="11214" style="8" width="1.71"/>
    <col collapsed="false" customWidth="true" hidden="false" outlineLevel="0" max="11216" min="11215" style="8" width="2.16"/>
    <col collapsed="false" customWidth="true" hidden="true" outlineLevel="0" max="11233" min="11217" style="8" width="11.53"/>
    <col collapsed="false" customWidth="true" hidden="false" outlineLevel="0" max="11234" min="11234" style="8" width="0.29"/>
    <col collapsed="false" customWidth="true" hidden="false" outlineLevel="0" max="11235" min="11235" style="8" width="2.57"/>
    <col collapsed="false" customWidth="true" hidden="false" outlineLevel="0" max="11236" min="11236" style="8" width="2.16"/>
    <col collapsed="false" customWidth="true" hidden="false" outlineLevel="0" max="11237" min="11237" style="8" width="1.57"/>
    <col collapsed="false" customWidth="true" hidden="false" outlineLevel="0" max="11238" min="11238" style="8" width="0.29"/>
    <col collapsed="false" customWidth="true" hidden="false" outlineLevel="0" max="11239" min="11239" style="8" width="2.16"/>
    <col collapsed="false" customWidth="true" hidden="false" outlineLevel="0" max="11240" min="11240" style="8" width="2.29"/>
    <col collapsed="false" customWidth="true" hidden="false" outlineLevel="0" max="11241" min="11241" style="8" width="3.57"/>
    <col collapsed="false" customWidth="true" hidden="false" outlineLevel="0" max="11242" min="11242" style="8" width="1.85"/>
    <col collapsed="false" customWidth="true" hidden="false" outlineLevel="0" max="11243" min="11243" style="8" width="1.71"/>
    <col collapsed="false" customWidth="true" hidden="false" outlineLevel="0" max="11244" min="11244" style="8" width="3.42"/>
    <col collapsed="false" customWidth="true" hidden="false" outlineLevel="0" max="11245" min="11245" style="8" width="2.57"/>
    <col collapsed="false" customWidth="true" hidden="true" outlineLevel="0" max="11252" min="11246" style="8" width="11.53"/>
    <col collapsed="false" customWidth="true" hidden="false" outlineLevel="0" max="11253" min="11253" style="8" width="1.57"/>
    <col collapsed="false" customWidth="true" hidden="false" outlineLevel="0" max="11254" min="11254" style="8" width="2.16"/>
    <col collapsed="false" customWidth="false" hidden="false" outlineLevel="0" max="11255" min="11255" style="8" width="1.42"/>
    <col collapsed="false" customWidth="true" hidden="false" outlineLevel="0" max="11256" min="11256" style="8" width="1.57"/>
    <col collapsed="false" customWidth="false" hidden="false" outlineLevel="0" max="11466" min="11257" style="8" width="1.42"/>
    <col collapsed="false" customWidth="true" hidden="false" outlineLevel="0" max="11467" min="11467" style="8" width="2.16"/>
    <col collapsed="false" customWidth="true" hidden="false" outlineLevel="0" max="11468" min="11468" style="8" width="10"/>
    <col collapsed="false" customWidth="true" hidden="false" outlineLevel="0" max="11469" min="11469" style="8" width="1.29"/>
    <col collapsed="false" customWidth="true" hidden="false" outlineLevel="0" max="11470" min="11470" style="8" width="1.71"/>
    <col collapsed="false" customWidth="true" hidden="false" outlineLevel="0" max="11472" min="11471" style="8" width="2.16"/>
    <col collapsed="false" customWidth="true" hidden="true" outlineLevel="0" max="11489" min="11473" style="8" width="11.53"/>
    <col collapsed="false" customWidth="true" hidden="false" outlineLevel="0" max="11490" min="11490" style="8" width="0.29"/>
    <col collapsed="false" customWidth="true" hidden="false" outlineLevel="0" max="11491" min="11491" style="8" width="2.57"/>
    <col collapsed="false" customWidth="true" hidden="false" outlineLevel="0" max="11492" min="11492" style="8" width="2.16"/>
    <col collapsed="false" customWidth="true" hidden="false" outlineLevel="0" max="11493" min="11493" style="8" width="1.57"/>
    <col collapsed="false" customWidth="true" hidden="false" outlineLevel="0" max="11494" min="11494" style="8" width="0.29"/>
    <col collapsed="false" customWidth="true" hidden="false" outlineLevel="0" max="11495" min="11495" style="8" width="2.16"/>
    <col collapsed="false" customWidth="true" hidden="false" outlineLevel="0" max="11496" min="11496" style="8" width="2.29"/>
    <col collapsed="false" customWidth="true" hidden="false" outlineLevel="0" max="11497" min="11497" style="8" width="3.57"/>
    <col collapsed="false" customWidth="true" hidden="false" outlineLevel="0" max="11498" min="11498" style="8" width="1.85"/>
    <col collapsed="false" customWidth="true" hidden="false" outlineLevel="0" max="11499" min="11499" style="8" width="1.71"/>
    <col collapsed="false" customWidth="true" hidden="false" outlineLevel="0" max="11500" min="11500" style="8" width="3.42"/>
    <col collapsed="false" customWidth="true" hidden="false" outlineLevel="0" max="11501" min="11501" style="8" width="2.57"/>
    <col collapsed="false" customWidth="true" hidden="true" outlineLevel="0" max="11508" min="11502" style="8" width="11.53"/>
    <col collapsed="false" customWidth="true" hidden="false" outlineLevel="0" max="11509" min="11509" style="8" width="1.57"/>
    <col collapsed="false" customWidth="true" hidden="false" outlineLevel="0" max="11510" min="11510" style="8" width="2.16"/>
    <col collapsed="false" customWidth="false" hidden="false" outlineLevel="0" max="11511" min="11511" style="8" width="1.42"/>
    <col collapsed="false" customWidth="true" hidden="false" outlineLevel="0" max="11512" min="11512" style="8" width="1.57"/>
    <col collapsed="false" customWidth="false" hidden="false" outlineLevel="0" max="11722" min="11513" style="8" width="1.42"/>
    <col collapsed="false" customWidth="true" hidden="false" outlineLevel="0" max="11723" min="11723" style="8" width="2.16"/>
    <col collapsed="false" customWidth="true" hidden="false" outlineLevel="0" max="11724" min="11724" style="8" width="10"/>
    <col collapsed="false" customWidth="true" hidden="false" outlineLevel="0" max="11725" min="11725" style="8" width="1.29"/>
    <col collapsed="false" customWidth="true" hidden="false" outlineLevel="0" max="11726" min="11726" style="8" width="1.71"/>
    <col collapsed="false" customWidth="true" hidden="false" outlineLevel="0" max="11728" min="11727" style="8" width="2.16"/>
    <col collapsed="false" customWidth="true" hidden="true" outlineLevel="0" max="11745" min="11729" style="8" width="11.53"/>
    <col collapsed="false" customWidth="true" hidden="false" outlineLevel="0" max="11746" min="11746" style="8" width="0.29"/>
    <col collapsed="false" customWidth="true" hidden="false" outlineLevel="0" max="11747" min="11747" style="8" width="2.57"/>
    <col collapsed="false" customWidth="true" hidden="false" outlineLevel="0" max="11748" min="11748" style="8" width="2.16"/>
    <col collapsed="false" customWidth="true" hidden="false" outlineLevel="0" max="11749" min="11749" style="8" width="1.57"/>
    <col collapsed="false" customWidth="true" hidden="false" outlineLevel="0" max="11750" min="11750" style="8" width="0.29"/>
    <col collapsed="false" customWidth="true" hidden="false" outlineLevel="0" max="11751" min="11751" style="8" width="2.16"/>
    <col collapsed="false" customWidth="true" hidden="false" outlineLevel="0" max="11752" min="11752" style="8" width="2.29"/>
    <col collapsed="false" customWidth="true" hidden="false" outlineLevel="0" max="11753" min="11753" style="8" width="3.57"/>
    <col collapsed="false" customWidth="true" hidden="false" outlineLevel="0" max="11754" min="11754" style="8" width="1.85"/>
    <col collapsed="false" customWidth="true" hidden="false" outlineLevel="0" max="11755" min="11755" style="8" width="1.71"/>
    <col collapsed="false" customWidth="true" hidden="false" outlineLevel="0" max="11756" min="11756" style="8" width="3.42"/>
    <col collapsed="false" customWidth="true" hidden="false" outlineLevel="0" max="11757" min="11757" style="8" width="2.57"/>
    <col collapsed="false" customWidth="true" hidden="true" outlineLevel="0" max="11764" min="11758" style="8" width="11.53"/>
    <col collapsed="false" customWidth="true" hidden="false" outlineLevel="0" max="11765" min="11765" style="8" width="1.57"/>
    <col collapsed="false" customWidth="true" hidden="false" outlineLevel="0" max="11766" min="11766" style="8" width="2.16"/>
    <col collapsed="false" customWidth="false" hidden="false" outlineLevel="0" max="11767" min="11767" style="8" width="1.42"/>
    <col collapsed="false" customWidth="true" hidden="false" outlineLevel="0" max="11768" min="11768" style="8" width="1.57"/>
    <col collapsed="false" customWidth="false" hidden="false" outlineLevel="0" max="11978" min="11769" style="8" width="1.42"/>
    <col collapsed="false" customWidth="true" hidden="false" outlineLevel="0" max="11979" min="11979" style="8" width="2.16"/>
    <col collapsed="false" customWidth="true" hidden="false" outlineLevel="0" max="11980" min="11980" style="8" width="10"/>
    <col collapsed="false" customWidth="true" hidden="false" outlineLevel="0" max="11981" min="11981" style="8" width="1.29"/>
    <col collapsed="false" customWidth="true" hidden="false" outlineLevel="0" max="11982" min="11982" style="8" width="1.71"/>
    <col collapsed="false" customWidth="true" hidden="false" outlineLevel="0" max="11984" min="11983" style="8" width="2.16"/>
    <col collapsed="false" customWidth="true" hidden="true" outlineLevel="0" max="12001" min="11985" style="8" width="11.53"/>
    <col collapsed="false" customWidth="true" hidden="false" outlineLevel="0" max="12002" min="12002" style="8" width="0.29"/>
    <col collapsed="false" customWidth="true" hidden="false" outlineLevel="0" max="12003" min="12003" style="8" width="2.57"/>
    <col collapsed="false" customWidth="true" hidden="false" outlineLevel="0" max="12004" min="12004" style="8" width="2.16"/>
    <col collapsed="false" customWidth="true" hidden="false" outlineLevel="0" max="12005" min="12005" style="8" width="1.57"/>
    <col collapsed="false" customWidth="true" hidden="false" outlineLevel="0" max="12006" min="12006" style="8" width="0.29"/>
    <col collapsed="false" customWidth="true" hidden="false" outlineLevel="0" max="12007" min="12007" style="8" width="2.16"/>
    <col collapsed="false" customWidth="true" hidden="false" outlineLevel="0" max="12008" min="12008" style="8" width="2.29"/>
    <col collapsed="false" customWidth="true" hidden="false" outlineLevel="0" max="12009" min="12009" style="8" width="3.57"/>
    <col collapsed="false" customWidth="true" hidden="false" outlineLevel="0" max="12010" min="12010" style="8" width="1.85"/>
    <col collapsed="false" customWidth="true" hidden="false" outlineLevel="0" max="12011" min="12011" style="8" width="1.71"/>
    <col collapsed="false" customWidth="true" hidden="false" outlineLevel="0" max="12012" min="12012" style="8" width="3.42"/>
    <col collapsed="false" customWidth="true" hidden="false" outlineLevel="0" max="12013" min="12013" style="8" width="2.57"/>
    <col collapsed="false" customWidth="true" hidden="true" outlineLevel="0" max="12020" min="12014" style="8" width="11.53"/>
    <col collapsed="false" customWidth="true" hidden="false" outlineLevel="0" max="12021" min="12021" style="8" width="1.57"/>
    <col collapsed="false" customWidth="true" hidden="false" outlineLevel="0" max="12022" min="12022" style="8" width="2.16"/>
    <col collapsed="false" customWidth="false" hidden="false" outlineLevel="0" max="12023" min="12023" style="8" width="1.42"/>
    <col collapsed="false" customWidth="true" hidden="false" outlineLevel="0" max="12024" min="12024" style="8" width="1.57"/>
    <col collapsed="false" customWidth="false" hidden="false" outlineLevel="0" max="12234" min="12025" style="8" width="1.42"/>
    <col collapsed="false" customWidth="true" hidden="false" outlineLevel="0" max="12235" min="12235" style="8" width="2.16"/>
    <col collapsed="false" customWidth="true" hidden="false" outlineLevel="0" max="12236" min="12236" style="8" width="10"/>
    <col collapsed="false" customWidth="true" hidden="false" outlineLevel="0" max="12237" min="12237" style="8" width="1.29"/>
    <col collapsed="false" customWidth="true" hidden="false" outlineLevel="0" max="12238" min="12238" style="8" width="1.71"/>
    <col collapsed="false" customWidth="true" hidden="false" outlineLevel="0" max="12240" min="12239" style="8" width="2.16"/>
    <col collapsed="false" customWidth="true" hidden="true" outlineLevel="0" max="12257" min="12241" style="8" width="11.53"/>
    <col collapsed="false" customWidth="true" hidden="false" outlineLevel="0" max="12258" min="12258" style="8" width="0.29"/>
    <col collapsed="false" customWidth="true" hidden="false" outlineLevel="0" max="12259" min="12259" style="8" width="2.57"/>
    <col collapsed="false" customWidth="true" hidden="false" outlineLevel="0" max="12260" min="12260" style="8" width="2.16"/>
    <col collapsed="false" customWidth="true" hidden="false" outlineLevel="0" max="12261" min="12261" style="8" width="1.57"/>
    <col collapsed="false" customWidth="true" hidden="false" outlineLevel="0" max="12262" min="12262" style="8" width="0.29"/>
    <col collapsed="false" customWidth="true" hidden="false" outlineLevel="0" max="12263" min="12263" style="8" width="2.16"/>
    <col collapsed="false" customWidth="true" hidden="false" outlineLevel="0" max="12264" min="12264" style="8" width="2.29"/>
    <col collapsed="false" customWidth="true" hidden="false" outlineLevel="0" max="12265" min="12265" style="8" width="3.57"/>
    <col collapsed="false" customWidth="true" hidden="false" outlineLevel="0" max="12266" min="12266" style="8" width="1.85"/>
    <col collapsed="false" customWidth="true" hidden="false" outlineLevel="0" max="12267" min="12267" style="8" width="1.71"/>
    <col collapsed="false" customWidth="true" hidden="false" outlineLevel="0" max="12268" min="12268" style="8" width="3.42"/>
    <col collapsed="false" customWidth="true" hidden="false" outlineLevel="0" max="12269" min="12269" style="8" width="2.57"/>
    <col collapsed="false" customWidth="true" hidden="true" outlineLevel="0" max="12276" min="12270" style="8" width="11.53"/>
    <col collapsed="false" customWidth="true" hidden="false" outlineLevel="0" max="12277" min="12277" style="8" width="1.57"/>
    <col collapsed="false" customWidth="true" hidden="false" outlineLevel="0" max="12278" min="12278" style="8" width="2.16"/>
    <col collapsed="false" customWidth="false" hidden="false" outlineLevel="0" max="12279" min="12279" style="8" width="1.42"/>
    <col collapsed="false" customWidth="true" hidden="false" outlineLevel="0" max="12280" min="12280" style="8" width="1.57"/>
    <col collapsed="false" customWidth="false" hidden="false" outlineLevel="0" max="12490" min="12281" style="8" width="1.42"/>
    <col collapsed="false" customWidth="true" hidden="false" outlineLevel="0" max="12491" min="12491" style="8" width="2.16"/>
    <col collapsed="false" customWidth="true" hidden="false" outlineLevel="0" max="12492" min="12492" style="8" width="10"/>
    <col collapsed="false" customWidth="true" hidden="false" outlineLevel="0" max="12493" min="12493" style="8" width="1.29"/>
    <col collapsed="false" customWidth="true" hidden="false" outlineLevel="0" max="12494" min="12494" style="8" width="1.71"/>
    <col collapsed="false" customWidth="true" hidden="false" outlineLevel="0" max="12496" min="12495" style="8" width="2.16"/>
    <col collapsed="false" customWidth="true" hidden="true" outlineLevel="0" max="12513" min="12497" style="8" width="11.53"/>
    <col collapsed="false" customWidth="true" hidden="false" outlineLevel="0" max="12514" min="12514" style="8" width="0.29"/>
    <col collapsed="false" customWidth="true" hidden="false" outlineLevel="0" max="12515" min="12515" style="8" width="2.57"/>
    <col collapsed="false" customWidth="true" hidden="false" outlineLevel="0" max="12516" min="12516" style="8" width="2.16"/>
    <col collapsed="false" customWidth="true" hidden="false" outlineLevel="0" max="12517" min="12517" style="8" width="1.57"/>
    <col collapsed="false" customWidth="true" hidden="false" outlineLevel="0" max="12518" min="12518" style="8" width="0.29"/>
    <col collapsed="false" customWidth="true" hidden="false" outlineLevel="0" max="12519" min="12519" style="8" width="2.16"/>
    <col collapsed="false" customWidth="true" hidden="false" outlineLevel="0" max="12520" min="12520" style="8" width="2.29"/>
    <col collapsed="false" customWidth="true" hidden="false" outlineLevel="0" max="12521" min="12521" style="8" width="3.57"/>
    <col collapsed="false" customWidth="true" hidden="false" outlineLevel="0" max="12522" min="12522" style="8" width="1.85"/>
    <col collapsed="false" customWidth="true" hidden="false" outlineLevel="0" max="12523" min="12523" style="8" width="1.71"/>
    <col collapsed="false" customWidth="true" hidden="false" outlineLevel="0" max="12524" min="12524" style="8" width="3.42"/>
    <col collapsed="false" customWidth="true" hidden="false" outlineLevel="0" max="12525" min="12525" style="8" width="2.57"/>
    <col collapsed="false" customWidth="true" hidden="true" outlineLevel="0" max="12532" min="12526" style="8" width="11.53"/>
    <col collapsed="false" customWidth="true" hidden="false" outlineLevel="0" max="12533" min="12533" style="8" width="1.57"/>
    <col collapsed="false" customWidth="true" hidden="false" outlineLevel="0" max="12534" min="12534" style="8" width="2.16"/>
    <col collapsed="false" customWidth="false" hidden="false" outlineLevel="0" max="12535" min="12535" style="8" width="1.42"/>
    <col collapsed="false" customWidth="true" hidden="false" outlineLevel="0" max="12536" min="12536" style="8" width="1.57"/>
    <col collapsed="false" customWidth="false" hidden="false" outlineLevel="0" max="12746" min="12537" style="8" width="1.42"/>
    <col collapsed="false" customWidth="true" hidden="false" outlineLevel="0" max="12747" min="12747" style="8" width="2.16"/>
    <col collapsed="false" customWidth="true" hidden="false" outlineLevel="0" max="12748" min="12748" style="8" width="10"/>
    <col collapsed="false" customWidth="true" hidden="false" outlineLevel="0" max="12749" min="12749" style="8" width="1.29"/>
    <col collapsed="false" customWidth="true" hidden="false" outlineLevel="0" max="12750" min="12750" style="8" width="1.71"/>
    <col collapsed="false" customWidth="true" hidden="false" outlineLevel="0" max="12752" min="12751" style="8" width="2.16"/>
    <col collapsed="false" customWidth="true" hidden="true" outlineLevel="0" max="12769" min="12753" style="8" width="11.53"/>
    <col collapsed="false" customWidth="true" hidden="false" outlineLevel="0" max="12770" min="12770" style="8" width="0.29"/>
    <col collapsed="false" customWidth="true" hidden="false" outlineLevel="0" max="12771" min="12771" style="8" width="2.57"/>
    <col collapsed="false" customWidth="true" hidden="false" outlineLevel="0" max="12772" min="12772" style="8" width="2.16"/>
    <col collapsed="false" customWidth="true" hidden="false" outlineLevel="0" max="12773" min="12773" style="8" width="1.57"/>
    <col collapsed="false" customWidth="true" hidden="false" outlineLevel="0" max="12774" min="12774" style="8" width="0.29"/>
    <col collapsed="false" customWidth="true" hidden="false" outlineLevel="0" max="12775" min="12775" style="8" width="2.16"/>
    <col collapsed="false" customWidth="true" hidden="false" outlineLevel="0" max="12776" min="12776" style="8" width="2.29"/>
    <col collapsed="false" customWidth="true" hidden="false" outlineLevel="0" max="12777" min="12777" style="8" width="3.57"/>
    <col collapsed="false" customWidth="true" hidden="false" outlineLevel="0" max="12778" min="12778" style="8" width="1.85"/>
    <col collapsed="false" customWidth="true" hidden="false" outlineLevel="0" max="12779" min="12779" style="8" width="1.71"/>
    <col collapsed="false" customWidth="true" hidden="false" outlineLevel="0" max="12780" min="12780" style="8" width="3.42"/>
    <col collapsed="false" customWidth="true" hidden="false" outlineLevel="0" max="12781" min="12781" style="8" width="2.57"/>
    <col collapsed="false" customWidth="true" hidden="true" outlineLevel="0" max="12788" min="12782" style="8" width="11.53"/>
    <col collapsed="false" customWidth="true" hidden="false" outlineLevel="0" max="12789" min="12789" style="8" width="1.57"/>
    <col collapsed="false" customWidth="true" hidden="false" outlineLevel="0" max="12790" min="12790" style="8" width="2.16"/>
    <col collapsed="false" customWidth="false" hidden="false" outlineLevel="0" max="12791" min="12791" style="8" width="1.42"/>
    <col collapsed="false" customWidth="true" hidden="false" outlineLevel="0" max="12792" min="12792" style="8" width="1.57"/>
    <col collapsed="false" customWidth="false" hidden="false" outlineLevel="0" max="13002" min="12793" style="8" width="1.42"/>
    <col collapsed="false" customWidth="true" hidden="false" outlineLevel="0" max="13003" min="13003" style="8" width="2.16"/>
    <col collapsed="false" customWidth="true" hidden="false" outlineLevel="0" max="13004" min="13004" style="8" width="10"/>
    <col collapsed="false" customWidth="true" hidden="false" outlineLevel="0" max="13005" min="13005" style="8" width="1.29"/>
    <col collapsed="false" customWidth="true" hidden="false" outlineLevel="0" max="13006" min="13006" style="8" width="1.71"/>
    <col collapsed="false" customWidth="true" hidden="false" outlineLevel="0" max="13008" min="13007" style="8" width="2.16"/>
    <col collapsed="false" customWidth="true" hidden="true" outlineLevel="0" max="13025" min="13009" style="8" width="11.53"/>
    <col collapsed="false" customWidth="true" hidden="false" outlineLevel="0" max="13026" min="13026" style="8" width="0.29"/>
    <col collapsed="false" customWidth="true" hidden="false" outlineLevel="0" max="13027" min="13027" style="8" width="2.57"/>
    <col collapsed="false" customWidth="true" hidden="false" outlineLevel="0" max="13028" min="13028" style="8" width="2.16"/>
    <col collapsed="false" customWidth="true" hidden="false" outlineLevel="0" max="13029" min="13029" style="8" width="1.57"/>
    <col collapsed="false" customWidth="true" hidden="false" outlineLevel="0" max="13030" min="13030" style="8" width="0.29"/>
    <col collapsed="false" customWidth="true" hidden="false" outlineLevel="0" max="13031" min="13031" style="8" width="2.16"/>
    <col collapsed="false" customWidth="true" hidden="false" outlineLevel="0" max="13032" min="13032" style="8" width="2.29"/>
    <col collapsed="false" customWidth="true" hidden="false" outlineLevel="0" max="13033" min="13033" style="8" width="3.57"/>
    <col collapsed="false" customWidth="true" hidden="false" outlineLevel="0" max="13034" min="13034" style="8" width="1.85"/>
    <col collapsed="false" customWidth="true" hidden="false" outlineLevel="0" max="13035" min="13035" style="8" width="1.71"/>
    <col collapsed="false" customWidth="true" hidden="false" outlineLevel="0" max="13036" min="13036" style="8" width="3.42"/>
    <col collapsed="false" customWidth="true" hidden="false" outlineLevel="0" max="13037" min="13037" style="8" width="2.57"/>
    <col collapsed="false" customWidth="true" hidden="true" outlineLevel="0" max="13044" min="13038" style="8" width="11.53"/>
    <col collapsed="false" customWidth="true" hidden="false" outlineLevel="0" max="13045" min="13045" style="8" width="1.57"/>
    <col collapsed="false" customWidth="true" hidden="false" outlineLevel="0" max="13046" min="13046" style="8" width="2.16"/>
    <col collapsed="false" customWidth="false" hidden="false" outlineLevel="0" max="13047" min="13047" style="8" width="1.42"/>
    <col collapsed="false" customWidth="true" hidden="false" outlineLevel="0" max="13048" min="13048" style="8" width="1.57"/>
    <col collapsed="false" customWidth="false" hidden="false" outlineLevel="0" max="13258" min="13049" style="8" width="1.42"/>
    <col collapsed="false" customWidth="true" hidden="false" outlineLevel="0" max="13259" min="13259" style="8" width="2.16"/>
    <col collapsed="false" customWidth="true" hidden="false" outlineLevel="0" max="13260" min="13260" style="8" width="10"/>
    <col collapsed="false" customWidth="true" hidden="false" outlineLevel="0" max="13261" min="13261" style="8" width="1.29"/>
    <col collapsed="false" customWidth="true" hidden="false" outlineLevel="0" max="13262" min="13262" style="8" width="1.71"/>
    <col collapsed="false" customWidth="true" hidden="false" outlineLevel="0" max="13264" min="13263" style="8" width="2.16"/>
    <col collapsed="false" customWidth="true" hidden="true" outlineLevel="0" max="13281" min="13265" style="8" width="11.53"/>
    <col collapsed="false" customWidth="true" hidden="false" outlineLevel="0" max="13282" min="13282" style="8" width="0.29"/>
    <col collapsed="false" customWidth="true" hidden="false" outlineLevel="0" max="13283" min="13283" style="8" width="2.57"/>
    <col collapsed="false" customWidth="true" hidden="false" outlineLevel="0" max="13284" min="13284" style="8" width="2.16"/>
    <col collapsed="false" customWidth="true" hidden="false" outlineLevel="0" max="13285" min="13285" style="8" width="1.57"/>
    <col collapsed="false" customWidth="true" hidden="false" outlineLevel="0" max="13286" min="13286" style="8" width="0.29"/>
    <col collapsed="false" customWidth="true" hidden="false" outlineLevel="0" max="13287" min="13287" style="8" width="2.16"/>
    <col collapsed="false" customWidth="true" hidden="false" outlineLevel="0" max="13288" min="13288" style="8" width="2.29"/>
    <col collapsed="false" customWidth="true" hidden="false" outlineLevel="0" max="13289" min="13289" style="8" width="3.57"/>
    <col collapsed="false" customWidth="true" hidden="false" outlineLevel="0" max="13290" min="13290" style="8" width="1.85"/>
    <col collapsed="false" customWidth="true" hidden="false" outlineLevel="0" max="13291" min="13291" style="8" width="1.71"/>
    <col collapsed="false" customWidth="true" hidden="false" outlineLevel="0" max="13292" min="13292" style="8" width="3.42"/>
    <col collapsed="false" customWidth="true" hidden="false" outlineLevel="0" max="13293" min="13293" style="8" width="2.57"/>
    <col collapsed="false" customWidth="true" hidden="true" outlineLevel="0" max="13300" min="13294" style="8" width="11.53"/>
    <col collapsed="false" customWidth="true" hidden="false" outlineLevel="0" max="13301" min="13301" style="8" width="1.57"/>
    <col collapsed="false" customWidth="true" hidden="false" outlineLevel="0" max="13302" min="13302" style="8" width="2.16"/>
    <col collapsed="false" customWidth="false" hidden="false" outlineLevel="0" max="13303" min="13303" style="8" width="1.42"/>
    <col collapsed="false" customWidth="true" hidden="false" outlineLevel="0" max="13304" min="13304" style="8" width="1.57"/>
    <col collapsed="false" customWidth="false" hidden="false" outlineLevel="0" max="13514" min="13305" style="8" width="1.42"/>
    <col collapsed="false" customWidth="true" hidden="false" outlineLevel="0" max="13515" min="13515" style="8" width="2.16"/>
    <col collapsed="false" customWidth="true" hidden="false" outlineLevel="0" max="13516" min="13516" style="8" width="10"/>
    <col collapsed="false" customWidth="true" hidden="false" outlineLevel="0" max="13517" min="13517" style="8" width="1.29"/>
    <col collapsed="false" customWidth="true" hidden="false" outlineLevel="0" max="13518" min="13518" style="8" width="1.71"/>
    <col collapsed="false" customWidth="true" hidden="false" outlineLevel="0" max="13520" min="13519" style="8" width="2.16"/>
    <col collapsed="false" customWidth="true" hidden="true" outlineLevel="0" max="13537" min="13521" style="8" width="11.53"/>
    <col collapsed="false" customWidth="true" hidden="false" outlineLevel="0" max="13538" min="13538" style="8" width="0.29"/>
    <col collapsed="false" customWidth="true" hidden="false" outlineLevel="0" max="13539" min="13539" style="8" width="2.57"/>
    <col collapsed="false" customWidth="true" hidden="false" outlineLevel="0" max="13540" min="13540" style="8" width="2.16"/>
    <col collapsed="false" customWidth="true" hidden="false" outlineLevel="0" max="13541" min="13541" style="8" width="1.57"/>
    <col collapsed="false" customWidth="true" hidden="false" outlineLevel="0" max="13542" min="13542" style="8" width="0.29"/>
    <col collapsed="false" customWidth="true" hidden="false" outlineLevel="0" max="13543" min="13543" style="8" width="2.16"/>
    <col collapsed="false" customWidth="true" hidden="false" outlineLevel="0" max="13544" min="13544" style="8" width="2.29"/>
    <col collapsed="false" customWidth="true" hidden="false" outlineLevel="0" max="13545" min="13545" style="8" width="3.57"/>
    <col collapsed="false" customWidth="true" hidden="false" outlineLevel="0" max="13546" min="13546" style="8" width="1.85"/>
    <col collapsed="false" customWidth="true" hidden="false" outlineLevel="0" max="13547" min="13547" style="8" width="1.71"/>
    <col collapsed="false" customWidth="true" hidden="false" outlineLevel="0" max="13548" min="13548" style="8" width="3.42"/>
    <col collapsed="false" customWidth="true" hidden="false" outlineLevel="0" max="13549" min="13549" style="8" width="2.57"/>
    <col collapsed="false" customWidth="true" hidden="true" outlineLevel="0" max="13556" min="13550" style="8" width="11.53"/>
    <col collapsed="false" customWidth="true" hidden="false" outlineLevel="0" max="13557" min="13557" style="8" width="1.57"/>
    <col collapsed="false" customWidth="true" hidden="false" outlineLevel="0" max="13558" min="13558" style="8" width="2.16"/>
    <col collapsed="false" customWidth="false" hidden="false" outlineLevel="0" max="13559" min="13559" style="8" width="1.42"/>
    <col collapsed="false" customWidth="true" hidden="false" outlineLevel="0" max="13560" min="13560" style="8" width="1.57"/>
    <col collapsed="false" customWidth="false" hidden="false" outlineLevel="0" max="13770" min="13561" style="8" width="1.42"/>
    <col collapsed="false" customWidth="true" hidden="false" outlineLevel="0" max="13771" min="13771" style="8" width="2.16"/>
    <col collapsed="false" customWidth="true" hidden="false" outlineLevel="0" max="13772" min="13772" style="8" width="10"/>
    <col collapsed="false" customWidth="true" hidden="false" outlineLevel="0" max="13773" min="13773" style="8" width="1.29"/>
    <col collapsed="false" customWidth="true" hidden="false" outlineLevel="0" max="13774" min="13774" style="8" width="1.71"/>
    <col collapsed="false" customWidth="true" hidden="false" outlineLevel="0" max="13776" min="13775" style="8" width="2.16"/>
    <col collapsed="false" customWidth="true" hidden="true" outlineLevel="0" max="13793" min="13777" style="8" width="11.53"/>
    <col collapsed="false" customWidth="true" hidden="false" outlineLevel="0" max="13794" min="13794" style="8" width="0.29"/>
    <col collapsed="false" customWidth="true" hidden="false" outlineLevel="0" max="13795" min="13795" style="8" width="2.57"/>
    <col collapsed="false" customWidth="true" hidden="false" outlineLevel="0" max="13796" min="13796" style="8" width="2.16"/>
    <col collapsed="false" customWidth="true" hidden="false" outlineLevel="0" max="13797" min="13797" style="8" width="1.57"/>
    <col collapsed="false" customWidth="true" hidden="false" outlineLevel="0" max="13798" min="13798" style="8" width="0.29"/>
    <col collapsed="false" customWidth="true" hidden="false" outlineLevel="0" max="13799" min="13799" style="8" width="2.16"/>
    <col collapsed="false" customWidth="true" hidden="false" outlineLevel="0" max="13800" min="13800" style="8" width="2.29"/>
    <col collapsed="false" customWidth="true" hidden="false" outlineLevel="0" max="13801" min="13801" style="8" width="3.57"/>
    <col collapsed="false" customWidth="true" hidden="false" outlineLevel="0" max="13802" min="13802" style="8" width="1.85"/>
    <col collapsed="false" customWidth="true" hidden="false" outlineLevel="0" max="13803" min="13803" style="8" width="1.71"/>
    <col collapsed="false" customWidth="true" hidden="false" outlineLevel="0" max="13804" min="13804" style="8" width="3.42"/>
    <col collapsed="false" customWidth="true" hidden="false" outlineLevel="0" max="13805" min="13805" style="8" width="2.57"/>
    <col collapsed="false" customWidth="true" hidden="true" outlineLevel="0" max="13812" min="13806" style="8" width="11.53"/>
    <col collapsed="false" customWidth="true" hidden="false" outlineLevel="0" max="13813" min="13813" style="8" width="1.57"/>
    <col collapsed="false" customWidth="true" hidden="false" outlineLevel="0" max="13814" min="13814" style="8" width="2.16"/>
    <col collapsed="false" customWidth="false" hidden="false" outlineLevel="0" max="13815" min="13815" style="8" width="1.42"/>
    <col collapsed="false" customWidth="true" hidden="false" outlineLevel="0" max="13816" min="13816" style="8" width="1.57"/>
    <col collapsed="false" customWidth="false" hidden="false" outlineLevel="0" max="14026" min="13817" style="8" width="1.42"/>
    <col collapsed="false" customWidth="true" hidden="false" outlineLevel="0" max="14027" min="14027" style="8" width="2.16"/>
    <col collapsed="false" customWidth="true" hidden="false" outlineLevel="0" max="14028" min="14028" style="8" width="10"/>
    <col collapsed="false" customWidth="true" hidden="false" outlineLevel="0" max="14029" min="14029" style="8" width="1.29"/>
    <col collapsed="false" customWidth="true" hidden="false" outlineLevel="0" max="14030" min="14030" style="8" width="1.71"/>
    <col collapsed="false" customWidth="true" hidden="false" outlineLevel="0" max="14032" min="14031" style="8" width="2.16"/>
    <col collapsed="false" customWidth="true" hidden="true" outlineLevel="0" max="14049" min="14033" style="8" width="11.53"/>
    <col collapsed="false" customWidth="true" hidden="false" outlineLevel="0" max="14050" min="14050" style="8" width="0.29"/>
    <col collapsed="false" customWidth="true" hidden="false" outlineLevel="0" max="14051" min="14051" style="8" width="2.57"/>
    <col collapsed="false" customWidth="true" hidden="false" outlineLevel="0" max="14052" min="14052" style="8" width="2.16"/>
    <col collapsed="false" customWidth="true" hidden="false" outlineLevel="0" max="14053" min="14053" style="8" width="1.57"/>
    <col collapsed="false" customWidth="true" hidden="false" outlineLevel="0" max="14054" min="14054" style="8" width="0.29"/>
    <col collapsed="false" customWidth="true" hidden="false" outlineLevel="0" max="14055" min="14055" style="8" width="2.16"/>
    <col collapsed="false" customWidth="true" hidden="false" outlineLevel="0" max="14056" min="14056" style="8" width="2.29"/>
    <col collapsed="false" customWidth="true" hidden="false" outlineLevel="0" max="14057" min="14057" style="8" width="3.57"/>
    <col collapsed="false" customWidth="true" hidden="false" outlineLevel="0" max="14058" min="14058" style="8" width="1.85"/>
    <col collapsed="false" customWidth="true" hidden="false" outlineLevel="0" max="14059" min="14059" style="8" width="1.71"/>
    <col collapsed="false" customWidth="true" hidden="false" outlineLevel="0" max="14060" min="14060" style="8" width="3.42"/>
    <col collapsed="false" customWidth="true" hidden="false" outlineLevel="0" max="14061" min="14061" style="8" width="2.57"/>
    <col collapsed="false" customWidth="true" hidden="true" outlineLevel="0" max="14068" min="14062" style="8" width="11.53"/>
    <col collapsed="false" customWidth="true" hidden="false" outlineLevel="0" max="14069" min="14069" style="8" width="1.57"/>
    <col collapsed="false" customWidth="true" hidden="false" outlineLevel="0" max="14070" min="14070" style="8" width="2.16"/>
    <col collapsed="false" customWidth="false" hidden="false" outlineLevel="0" max="14071" min="14071" style="8" width="1.42"/>
    <col collapsed="false" customWidth="true" hidden="false" outlineLevel="0" max="14072" min="14072" style="8" width="1.57"/>
    <col collapsed="false" customWidth="false" hidden="false" outlineLevel="0" max="14282" min="14073" style="8" width="1.42"/>
    <col collapsed="false" customWidth="true" hidden="false" outlineLevel="0" max="14283" min="14283" style="8" width="2.16"/>
    <col collapsed="false" customWidth="true" hidden="false" outlineLevel="0" max="14284" min="14284" style="8" width="10"/>
    <col collapsed="false" customWidth="true" hidden="false" outlineLevel="0" max="14285" min="14285" style="8" width="1.29"/>
    <col collapsed="false" customWidth="true" hidden="false" outlineLevel="0" max="14286" min="14286" style="8" width="1.71"/>
    <col collapsed="false" customWidth="true" hidden="false" outlineLevel="0" max="14288" min="14287" style="8" width="2.16"/>
    <col collapsed="false" customWidth="true" hidden="true" outlineLevel="0" max="14305" min="14289" style="8" width="11.53"/>
    <col collapsed="false" customWidth="true" hidden="false" outlineLevel="0" max="14306" min="14306" style="8" width="0.29"/>
    <col collapsed="false" customWidth="true" hidden="false" outlineLevel="0" max="14307" min="14307" style="8" width="2.57"/>
    <col collapsed="false" customWidth="true" hidden="false" outlineLevel="0" max="14308" min="14308" style="8" width="2.16"/>
    <col collapsed="false" customWidth="true" hidden="false" outlineLevel="0" max="14309" min="14309" style="8" width="1.57"/>
    <col collapsed="false" customWidth="true" hidden="false" outlineLevel="0" max="14310" min="14310" style="8" width="0.29"/>
    <col collapsed="false" customWidth="true" hidden="false" outlineLevel="0" max="14311" min="14311" style="8" width="2.16"/>
    <col collapsed="false" customWidth="true" hidden="false" outlineLevel="0" max="14312" min="14312" style="8" width="2.29"/>
    <col collapsed="false" customWidth="true" hidden="false" outlineLevel="0" max="14313" min="14313" style="8" width="3.57"/>
    <col collapsed="false" customWidth="true" hidden="false" outlineLevel="0" max="14314" min="14314" style="8" width="1.85"/>
    <col collapsed="false" customWidth="true" hidden="false" outlineLevel="0" max="14315" min="14315" style="8" width="1.71"/>
    <col collapsed="false" customWidth="true" hidden="false" outlineLevel="0" max="14316" min="14316" style="8" width="3.42"/>
    <col collapsed="false" customWidth="true" hidden="false" outlineLevel="0" max="14317" min="14317" style="8" width="2.57"/>
    <col collapsed="false" customWidth="true" hidden="true" outlineLevel="0" max="14324" min="14318" style="8" width="11.53"/>
    <col collapsed="false" customWidth="true" hidden="false" outlineLevel="0" max="14325" min="14325" style="8" width="1.57"/>
    <col collapsed="false" customWidth="true" hidden="false" outlineLevel="0" max="14326" min="14326" style="8" width="2.16"/>
    <col collapsed="false" customWidth="false" hidden="false" outlineLevel="0" max="14327" min="14327" style="8" width="1.42"/>
    <col collapsed="false" customWidth="true" hidden="false" outlineLevel="0" max="14328" min="14328" style="8" width="1.57"/>
    <col collapsed="false" customWidth="false" hidden="false" outlineLevel="0" max="14538" min="14329" style="8" width="1.42"/>
    <col collapsed="false" customWidth="true" hidden="false" outlineLevel="0" max="14539" min="14539" style="8" width="2.16"/>
    <col collapsed="false" customWidth="true" hidden="false" outlineLevel="0" max="14540" min="14540" style="8" width="10"/>
    <col collapsed="false" customWidth="true" hidden="false" outlineLevel="0" max="14541" min="14541" style="8" width="1.29"/>
    <col collapsed="false" customWidth="true" hidden="false" outlineLevel="0" max="14542" min="14542" style="8" width="1.71"/>
    <col collapsed="false" customWidth="true" hidden="false" outlineLevel="0" max="14544" min="14543" style="8" width="2.16"/>
    <col collapsed="false" customWidth="true" hidden="true" outlineLevel="0" max="14561" min="14545" style="8" width="11.53"/>
    <col collapsed="false" customWidth="true" hidden="false" outlineLevel="0" max="14562" min="14562" style="8" width="0.29"/>
    <col collapsed="false" customWidth="true" hidden="false" outlineLevel="0" max="14563" min="14563" style="8" width="2.57"/>
    <col collapsed="false" customWidth="true" hidden="false" outlineLevel="0" max="14564" min="14564" style="8" width="2.16"/>
    <col collapsed="false" customWidth="true" hidden="false" outlineLevel="0" max="14565" min="14565" style="8" width="1.57"/>
    <col collapsed="false" customWidth="true" hidden="false" outlineLevel="0" max="14566" min="14566" style="8" width="0.29"/>
    <col collapsed="false" customWidth="true" hidden="false" outlineLevel="0" max="14567" min="14567" style="8" width="2.16"/>
    <col collapsed="false" customWidth="true" hidden="false" outlineLevel="0" max="14568" min="14568" style="8" width="2.29"/>
    <col collapsed="false" customWidth="true" hidden="false" outlineLevel="0" max="14569" min="14569" style="8" width="3.57"/>
    <col collapsed="false" customWidth="true" hidden="false" outlineLevel="0" max="14570" min="14570" style="8" width="1.85"/>
    <col collapsed="false" customWidth="true" hidden="false" outlineLevel="0" max="14571" min="14571" style="8" width="1.71"/>
    <col collapsed="false" customWidth="true" hidden="false" outlineLevel="0" max="14572" min="14572" style="8" width="3.42"/>
    <col collapsed="false" customWidth="true" hidden="false" outlineLevel="0" max="14573" min="14573" style="8" width="2.57"/>
    <col collapsed="false" customWidth="true" hidden="true" outlineLevel="0" max="14580" min="14574" style="8" width="11.53"/>
    <col collapsed="false" customWidth="true" hidden="false" outlineLevel="0" max="14581" min="14581" style="8" width="1.57"/>
    <col collapsed="false" customWidth="true" hidden="false" outlineLevel="0" max="14582" min="14582" style="8" width="2.16"/>
    <col collapsed="false" customWidth="false" hidden="false" outlineLevel="0" max="14583" min="14583" style="8" width="1.42"/>
    <col collapsed="false" customWidth="true" hidden="false" outlineLevel="0" max="14584" min="14584" style="8" width="1.57"/>
    <col collapsed="false" customWidth="false" hidden="false" outlineLevel="0" max="14794" min="14585" style="8" width="1.42"/>
    <col collapsed="false" customWidth="true" hidden="false" outlineLevel="0" max="14795" min="14795" style="8" width="2.16"/>
    <col collapsed="false" customWidth="true" hidden="false" outlineLevel="0" max="14796" min="14796" style="8" width="10"/>
    <col collapsed="false" customWidth="true" hidden="false" outlineLevel="0" max="14797" min="14797" style="8" width="1.29"/>
    <col collapsed="false" customWidth="true" hidden="false" outlineLevel="0" max="14798" min="14798" style="8" width="1.71"/>
    <col collapsed="false" customWidth="true" hidden="false" outlineLevel="0" max="14800" min="14799" style="8" width="2.16"/>
    <col collapsed="false" customWidth="true" hidden="true" outlineLevel="0" max="14817" min="14801" style="8" width="11.53"/>
    <col collapsed="false" customWidth="true" hidden="false" outlineLevel="0" max="14818" min="14818" style="8" width="0.29"/>
    <col collapsed="false" customWidth="true" hidden="false" outlineLevel="0" max="14819" min="14819" style="8" width="2.57"/>
    <col collapsed="false" customWidth="true" hidden="false" outlineLevel="0" max="14820" min="14820" style="8" width="2.16"/>
    <col collapsed="false" customWidth="true" hidden="false" outlineLevel="0" max="14821" min="14821" style="8" width="1.57"/>
    <col collapsed="false" customWidth="true" hidden="false" outlineLevel="0" max="14822" min="14822" style="8" width="0.29"/>
    <col collapsed="false" customWidth="true" hidden="false" outlineLevel="0" max="14823" min="14823" style="8" width="2.16"/>
    <col collapsed="false" customWidth="true" hidden="false" outlineLevel="0" max="14824" min="14824" style="8" width="2.29"/>
    <col collapsed="false" customWidth="true" hidden="false" outlineLevel="0" max="14825" min="14825" style="8" width="3.57"/>
    <col collapsed="false" customWidth="true" hidden="false" outlineLevel="0" max="14826" min="14826" style="8" width="1.85"/>
    <col collapsed="false" customWidth="true" hidden="false" outlineLevel="0" max="14827" min="14827" style="8" width="1.71"/>
    <col collapsed="false" customWidth="true" hidden="false" outlineLevel="0" max="14828" min="14828" style="8" width="3.42"/>
    <col collapsed="false" customWidth="true" hidden="false" outlineLevel="0" max="14829" min="14829" style="8" width="2.57"/>
    <col collapsed="false" customWidth="true" hidden="true" outlineLevel="0" max="14836" min="14830" style="8" width="11.53"/>
    <col collapsed="false" customWidth="true" hidden="false" outlineLevel="0" max="14837" min="14837" style="8" width="1.57"/>
    <col collapsed="false" customWidth="true" hidden="false" outlineLevel="0" max="14838" min="14838" style="8" width="2.16"/>
    <col collapsed="false" customWidth="false" hidden="false" outlineLevel="0" max="14839" min="14839" style="8" width="1.42"/>
    <col collapsed="false" customWidth="true" hidden="false" outlineLevel="0" max="14840" min="14840" style="8" width="1.57"/>
    <col collapsed="false" customWidth="false" hidden="false" outlineLevel="0" max="15050" min="14841" style="8" width="1.42"/>
    <col collapsed="false" customWidth="true" hidden="false" outlineLevel="0" max="15051" min="15051" style="8" width="2.16"/>
    <col collapsed="false" customWidth="true" hidden="false" outlineLevel="0" max="15052" min="15052" style="8" width="10"/>
    <col collapsed="false" customWidth="true" hidden="false" outlineLevel="0" max="15053" min="15053" style="8" width="1.29"/>
    <col collapsed="false" customWidth="true" hidden="false" outlineLevel="0" max="15054" min="15054" style="8" width="1.71"/>
    <col collapsed="false" customWidth="true" hidden="false" outlineLevel="0" max="15056" min="15055" style="8" width="2.16"/>
    <col collapsed="false" customWidth="true" hidden="true" outlineLevel="0" max="15073" min="15057" style="8" width="11.53"/>
    <col collapsed="false" customWidth="true" hidden="false" outlineLevel="0" max="15074" min="15074" style="8" width="0.29"/>
    <col collapsed="false" customWidth="true" hidden="false" outlineLevel="0" max="15075" min="15075" style="8" width="2.57"/>
    <col collapsed="false" customWidth="true" hidden="false" outlineLevel="0" max="15076" min="15076" style="8" width="2.16"/>
    <col collapsed="false" customWidth="true" hidden="false" outlineLevel="0" max="15077" min="15077" style="8" width="1.57"/>
    <col collapsed="false" customWidth="true" hidden="false" outlineLevel="0" max="15078" min="15078" style="8" width="0.29"/>
    <col collapsed="false" customWidth="true" hidden="false" outlineLevel="0" max="15079" min="15079" style="8" width="2.16"/>
    <col collapsed="false" customWidth="true" hidden="false" outlineLevel="0" max="15080" min="15080" style="8" width="2.29"/>
    <col collapsed="false" customWidth="true" hidden="false" outlineLevel="0" max="15081" min="15081" style="8" width="3.57"/>
    <col collapsed="false" customWidth="true" hidden="false" outlineLevel="0" max="15082" min="15082" style="8" width="1.85"/>
    <col collapsed="false" customWidth="true" hidden="false" outlineLevel="0" max="15083" min="15083" style="8" width="1.71"/>
    <col collapsed="false" customWidth="true" hidden="false" outlineLevel="0" max="15084" min="15084" style="8" width="3.42"/>
    <col collapsed="false" customWidth="true" hidden="false" outlineLevel="0" max="15085" min="15085" style="8" width="2.57"/>
    <col collapsed="false" customWidth="true" hidden="true" outlineLevel="0" max="15092" min="15086" style="8" width="11.53"/>
    <col collapsed="false" customWidth="true" hidden="false" outlineLevel="0" max="15093" min="15093" style="8" width="1.57"/>
    <col collapsed="false" customWidth="true" hidden="false" outlineLevel="0" max="15094" min="15094" style="8" width="2.16"/>
    <col collapsed="false" customWidth="false" hidden="false" outlineLevel="0" max="15095" min="15095" style="8" width="1.42"/>
    <col collapsed="false" customWidth="true" hidden="false" outlineLevel="0" max="15096" min="15096" style="8" width="1.57"/>
    <col collapsed="false" customWidth="false" hidden="false" outlineLevel="0" max="15306" min="15097" style="8" width="1.42"/>
    <col collapsed="false" customWidth="true" hidden="false" outlineLevel="0" max="15307" min="15307" style="8" width="2.16"/>
    <col collapsed="false" customWidth="true" hidden="false" outlineLevel="0" max="15308" min="15308" style="8" width="10"/>
    <col collapsed="false" customWidth="true" hidden="false" outlineLevel="0" max="15309" min="15309" style="8" width="1.29"/>
    <col collapsed="false" customWidth="true" hidden="false" outlineLevel="0" max="15310" min="15310" style="8" width="1.71"/>
    <col collapsed="false" customWidth="true" hidden="false" outlineLevel="0" max="15312" min="15311" style="8" width="2.16"/>
    <col collapsed="false" customWidth="true" hidden="true" outlineLevel="0" max="15329" min="15313" style="8" width="11.53"/>
    <col collapsed="false" customWidth="true" hidden="false" outlineLevel="0" max="15330" min="15330" style="8" width="0.29"/>
    <col collapsed="false" customWidth="true" hidden="false" outlineLevel="0" max="15331" min="15331" style="8" width="2.57"/>
    <col collapsed="false" customWidth="true" hidden="false" outlineLevel="0" max="15332" min="15332" style="8" width="2.16"/>
    <col collapsed="false" customWidth="true" hidden="false" outlineLevel="0" max="15333" min="15333" style="8" width="1.57"/>
    <col collapsed="false" customWidth="true" hidden="false" outlineLevel="0" max="15334" min="15334" style="8" width="0.29"/>
    <col collapsed="false" customWidth="true" hidden="false" outlineLevel="0" max="15335" min="15335" style="8" width="2.16"/>
    <col collapsed="false" customWidth="true" hidden="false" outlineLevel="0" max="15336" min="15336" style="8" width="2.29"/>
    <col collapsed="false" customWidth="true" hidden="false" outlineLevel="0" max="15337" min="15337" style="8" width="3.57"/>
    <col collapsed="false" customWidth="true" hidden="false" outlineLevel="0" max="15338" min="15338" style="8" width="1.85"/>
    <col collapsed="false" customWidth="true" hidden="false" outlineLevel="0" max="15339" min="15339" style="8" width="1.71"/>
    <col collapsed="false" customWidth="true" hidden="false" outlineLevel="0" max="15340" min="15340" style="8" width="3.42"/>
    <col collapsed="false" customWidth="true" hidden="false" outlineLevel="0" max="15341" min="15341" style="8" width="2.57"/>
    <col collapsed="false" customWidth="true" hidden="true" outlineLevel="0" max="15348" min="15342" style="8" width="11.53"/>
    <col collapsed="false" customWidth="true" hidden="false" outlineLevel="0" max="15349" min="15349" style="8" width="1.57"/>
    <col collapsed="false" customWidth="true" hidden="false" outlineLevel="0" max="15350" min="15350" style="8" width="2.16"/>
    <col collapsed="false" customWidth="false" hidden="false" outlineLevel="0" max="15351" min="15351" style="8" width="1.42"/>
    <col collapsed="false" customWidth="true" hidden="false" outlineLevel="0" max="15352" min="15352" style="8" width="1.57"/>
    <col collapsed="false" customWidth="false" hidden="false" outlineLevel="0" max="15562" min="15353" style="8" width="1.42"/>
    <col collapsed="false" customWidth="true" hidden="false" outlineLevel="0" max="15563" min="15563" style="8" width="2.16"/>
    <col collapsed="false" customWidth="true" hidden="false" outlineLevel="0" max="15564" min="15564" style="8" width="10"/>
    <col collapsed="false" customWidth="true" hidden="false" outlineLevel="0" max="15565" min="15565" style="8" width="1.29"/>
    <col collapsed="false" customWidth="true" hidden="false" outlineLevel="0" max="15566" min="15566" style="8" width="1.71"/>
    <col collapsed="false" customWidth="true" hidden="false" outlineLevel="0" max="15568" min="15567" style="8" width="2.16"/>
    <col collapsed="false" customWidth="true" hidden="true" outlineLevel="0" max="15585" min="15569" style="8" width="11.53"/>
    <col collapsed="false" customWidth="true" hidden="false" outlineLevel="0" max="15586" min="15586" style="8" width="0.29"/>
    <col collapsed="false" customWidth="true" hidden="false" outlineLevel="0" max="15587" min="15587" style="8" width="2.57"/>
    <col collapsed="false" customWidth="true" hidden="false" outlineLevel="0" max="15588" min="15588" style="8" width="2.16"/>
    <col collapsed="false" customWidth="true" hidden="false" outlineLevel="0" max="15589" min="15589" style="8" width="1.57"/>
    <col collapsed="false" customWidth="true" hidden="false" outlineLevel="0" max="15590" min="15590" style="8" width="0.29"/>
    <col collapsed="false" customWidth="true" hidden="false" outlineLevel="0" max="15591" min="15591" style="8" width="2.16"/>
    <col collapsed="false" customWidth="true" hidden="false" outlineLevel="0" max="15592" min="15592" style="8" width="2.29"/>
    <col collapsed="false" customWidth="true" hidden="false" outlineLevel="0" max="15593" min="15593" style="8" width="3.57"/>
    <col collapsed="false" customWidth="true" hidden="false" outlineLevel="0" max="15594" min="15594" style="8" width="1.85"/>
    <col collapsed="false" customWidth="true" hidden="false" outlineLevel="0" max="15595" min="15595" style="8" width="1.71"/>
    <col collapsed="false" customWidth="true" hidden="false" outlineLevel="0" max="15596" min="15596" style="8" width="3.42"/>
    <col collapsed="false" customWidth="true" hidden="false" outlineLevel="0" max="15597" min="15597" style="8" width="2.57"/>
    <col collapsed="false" customWidth="true" hidden="true" outlineLevel="0" max="15604" min="15598" style="8" width="11.53"/>
    <col collapsed="false" customWidth="true" hidden="false" outlineLevel="0" max="15605" min="15605" style="8" width="1.57"/>
    <col collapsed="false" customWidth="true" hidden="false" outlineLevel="0" max="15606" min="15606" style="8" width="2.16"/>
    <col collapsed="false" customWidth="false" hidden="false" outlineLevel="0" max="15607" min="15607" style="8" width="1.42"/>
    <col collapsed="false" customWidth="true" hidden="false" outlineLevel="0" max="15608" min="15608" style="8" width="1.57"/>
    <col collapsed="false" customWidth="false" hidden="false" outlineLevel="0" max="15818" min="15609" style="8" width="1.42"/>
    <col collapsed="false" customWidth="true" hidden="false" outlineLevel="0" max="15819" min="15819" style="8" width="2.16"/>
    <col collapsed="false" customWidth="true" hidden="false" outlineLevel="0" max="15820" min="15820" style="8" width="10"/>
    <col collapsed="false" customWidth="true" hidden="false" outlineLevel="0" max="15821" min="15821" style="8" width="1.29"/>
    <col collapsed="false" customWidth="true" hidden="false" outlineLevel="0" max="15822" min="15822" style="8" width="1.71"/>
    <col collapsed="false" customWidth="true" hidden="false" outlineLevel="0" max="15824" min="15823" style="8" width="2.16"/>
    <col collapsed="false" customWidth="true" hidden="true" outlineLevel="0" max="15841" min="15825" style="8" width="11.53"/>
    <col collapsed="false" customWidth="true" hidden="false" outlineLevel="0" max="15842" min="15842" style="8" width="0.29"/>
    <col collapsed="false" customWidth="true" hidden="false" outlineLevel="0" max="15843" min="15843" style="8" width="2.57"/>
    <col collapsed="false" customWidth="true" hidden="false" outlineLevel="0" max="15844" min="15844" style="8" width="2.16"/>
    <col collapsed="false" customWidth="true" hidden="false" outlineLevel="0" max="15845" min="15845" style="8" width="1.57"/>
    <col collapsed="false" customWidth="true" hidden="false" outlineLevel="0" max="15846" min="15846" style="8" width="0.29"/>
    <col collapsed="false" customWidth="true" hidden="false" outlineLevel="0" max="15847" min="15847" style="8" width="2.16"/>
    <col collapsed="false" customWidth="true" hidden="false" outlineLevel="0" max="15848" min="15848" style="8" width="2.29"/>
    <col collapsed="false" customWidth="true" hidden="false" outlineLevel="0" max="15849" min="15849" style="8" width="3.57"/>
    <col collapsed="false" customWidth="true" hidden="false" outlineLevel="0" max="15850" min="15850" style="8" width="1.85"/>
    <col collapsed="false" customWidth="true" hidden="false" outlineLevel="0" max="15851" min="15851" style="8" width="1.71"/>
    <col collapsed="false" customWidth="true" hidden="false" outlineLevel="0" max="15852" min="15852" style="8" width="3.42"/>
    <col collapsed="false" customWidth="true" hidden="false" outlineLevel="0" max="15853" min="15853" style="8" width="2.57"/>
    <col collapsed="false" customWidth="true" hidden="true" outlineLevel="0" max="15860" min="15854" style="8" width="11.53"/>
    <col collapsed="false" customWidth="true" hidden="false" outlineLevel="0" max="15861" min="15861" style="8" width="1.57"/>
    <col collapsed="false" customWidth="true" hidden="false" outlineLevel="0" max="15862" min="15862" style="8" width="2.16"/>
    <col collapsed="false" customWidth="false" hidden="false" outlineLevel="0" max="15863" min="15863" style="8" width="1.42"/>
    <col collapsed="false" customWidth="true" hidden="false" outlineLevel="0" max="15864" min="15864" style="8" width="1.57"/>
    <col collapsed="false" customWidth="false" hidden="false" outlineLevel="0" max="16074" min="15865" style="8" width="1.42"/>
    <col collapsed="false" customWidth="true" hidden="false" outlineLevel="0" max="16075" min="16075" style="8" width="2.16"/>
    <col collapsed="false" customWidth="true" hidden="false" outlineLevel="0" max="16076" min="16076" style="8" width="10"/>
    <col collapsed="false" customWidth="true" hidden="false" outlineLevel="0" max="16077" min="16077" style="8" width="1.29"/>
    <col collapsed="false" customWidth="true" hidden="false" outlineLevel="0" max="16078" min="16078" style="8" width="1.71"/>
    <col collapsed="false" customWidth="true" hidden="false" outlineLevel="0" max="16080" min="16079" style="8" width="2.16"/>
    <col collapsed="false" customWidth="true" hidden="true" outlineLevel="0" max="16097" min="16081" style="8" width="11.53"/>
    <col collapsed="false" customWidth="true" hidden="false" outlineLevel="0" max="16098" min="16098" style="8" width="0.29"/>
    <col collapsed="false" customWidth="true" hidden="false" outlineLevel="0" max="16099" min="16099" style="8" width="2.57"/>
    <col collapsed="false" customWidth="true" hidden="false" outlineLevel="0" max="16100" min="16100" style="8" width="2.16"/>
    <col collapsed="false" customWidth="true" hidden="false" outlineLevel="0" max="16101" min="16101" style="8" width="1.57"/>
    <col collapsed="false" customWidth="true" hidden="false" outlineLevel="0" max="16102" min="16102" style="8" width="0.29"/>
    <col collapsed="false" customWidth="true" hidden="false" outlineLevel="0" max="16103" min="16103" style="8" width="2.16"/>
    <col collapsed="false" customWidth="true" hidden="false" outlineLevel="0" max="16104" min="16104" style="8" width="2.29"/>
    <col collapsed="false" customWidth="true" hidden="false" outlineLevel="0" max="16105" min="16105" style="8" width="3.57"/>
    <col collapsed="false" customWidth="true" hidden="false" outlineLevel="0" max="16106" min="16106" style="8" width="1.85"/>
    <col collapsed="false" customWidth="true" hidden="false" outlineLevel="0" max="16107" min="16107" style="8" width="1.71"/>
    <col collapsed="false" customWidth="true" hidden="false" outlineLevel="0" max="16108" min="16108" style="8" width="3.42"/>
    <col collapsed="false" customWidth="true" hidden="false" outlineLevel="0" max="16109" min="16109" style="8" width="2.57"/>
    <col collapsed="false" customWidth="true" hidden="true" outlineLevel="0" max="16116" min="16110" style="8" width="11.53"/>
    <col collapsed="false" customWidth="true" hidden="false" outlineLevel="0" max="16117" min="16117" style="8" width="1.57"/>
    <col collapsed="false" customWidth="true" hidden="false" outlineLevel="0" max="16118" min="16118" style="8" width="2.16"/>
    <col collapsed="false" customWidth="false" hidden="false" outlineLevel="0" max="16119" min="16119" style="8" width="1.42"/>
    <col collapsed="false" customWidth="true" hidden="false" outlineLevel="0" max="16120" min="16120" style="8" width="1.57"/>
    <col collapsed="false" customWidth="true" hidden="false" outlineLevel="0" max="16384" min="16121" style="8" width="8.71"/>
  </cols>
  <sheetData>
    <row r="1" customFormat="false" ht="39.75" hidden="false" customHeight="true" outlineLevel="0" collapsed="false">
      <c r="A1" s="9"/>
      <c r="B1" s="10"/>
      <c r="C1" s="11" t="s">
        <v>0</v>
      </c>
      <c r="D1" s="11"/>
      <c r="E1" s="11"/>
      <c r="F1" s="11"/>
      <c r="G1" s="11"/>
      <c r="H1" s="11"/>
      <c r="I1" s="11"/>
    </row>
    <row r="2" customFormat="false" ht="19.5" hidden="false" customHeight="true" outlineLevel="0" collapsed="false">
      <c r="A2" s="12"/>
      <c r="B2" s="13"/>
      <c r="C2" s="14" t="s">
        <v>1</v>
      </c>
      <c r="D2" s="14"/>
      <c r="E2" s="14"/>
      <c r="F2" s="14"/>
      <c r="G2" s="14"/>
      <c r="H2" s="14"/>
      <c r="I2" s="14"/>
    </row>
    <row r="3" customFormat="false" ht="19.5" hidden="false" customHeight="true" outlineLevel="0" collapsed="false">
      <c r="A3" s="12"/>
      <c r="B3" s="13"/>
      <c r="C3" s="15" t="s">
        <v>2</v>
      </c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/>
    </row>
    <row r="4" s="21" customFormat="true" ht="51" hidden="false" customHeight="true" outlineLevel="0" collapsed="false">
      <c r="A4" s="18"/>
      <c r="B4" s="19"/>
      <c r="C4" s="20" t="s">
        <v>3</v>
      </c>
      <c r="D4" s="20"/>
      <c r="E4" s="20"/>
      <c r="F4" s="20"/>
      <c r="G4" s="20"/>
      <c r="H4" s="20"/>
      <c r="I4" s="2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customFormat="false" ht="19.5" hidden="false" customHeight="true" outlineLevel="0" collapsed="false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</row>
    <row r="6" s="21" customFormat="true" ht="19.5" hidden="false" customHeight="true" outlineLevel="0" collapsed="false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="21" customFormat="true" ht="19.5" hidden="true" customHeight="true" outlineLevel="0" collapsed="false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="28" customFormat="true" ht="19.5" hidden="false" customHeight="true" outlineLevel="0" collapsed="false">
      <c r="A8" s="27" t="s">
        <v>7</v>
      </c>
      <c r="B8" s="27"/>
      <c r="C8" s="27"/>
      <c r="D8" s="27"/>
      <c r="E8" s="27"/>
      <c r="F8" s="27"/>
      <c r="G8" s="27"/>
      <c r="H8" s="27"/>
      <c r="I8" s="27"/>
    </row>
    <row r="9" s="28" customFormat="true" ht="64.5" hidden="false" customHeight="true" outlineLevel="0" collapsed="false">
      <c r="A9" s="29" t="s">
        <v>8</v>
      </c>
      <c r="B9" s="29" t="s">
        <v>9</v>
      </c>
      <c r="C9" s="30" t="s">
        <v>10</v>
      </c>
      <c r="D9" s="31" t="s">
        <v>11</v>
      </c>
      <c r="E9" s="29" t="s">
        <v>12</v>
      </c>
      <c r="F9" s="29" t="s">
        <v>13</v>
      </c>
      <c r="G9" s="32" t="s">
        <v>14</v>
      </c>
      <c r="H9" s="32" t="s">
        <v>15</v>
      </c>
      <c r="I9" s="32" t="s">
        <v>16</v>
      </c>
    </row>
    <row r="10" s="35" customFormat="true" ht="19.5" hidden="false" customHeight="true" outlineLevel="0" collapsed="false">
      <c r="A10" s="33" t="s">
        <v>17</v>
      </c>
      <c r="B10" s="33"/>
      <c r="C10" s="33"/>
      <c r="D10" s="34" t="s">
        <v>18</v>
      </c>
      <c r="E10" s="34"/>
      <c r="F10" s="34"/>
      <c r="G10" s="34"/>
      <c r="H10" s="34"/>
      <c r="I10" s="34"/>
    </row>
    <row r="11" s="45" customFormat="true" ht="18.75" hidden="false" customHeight="false" outlineLevel="0" collapsed="false">
      <c r="A11" s="36" t="s">
        <v>19</v>
      </c>
      <c r="B11" s="37" t="s">
        <v>20</v>
      </c>
      <c r="C11" s="38" t="s">
        <v>21</v>
      </c>
      <c r="D11" s="39" t="s">
        <v>22</v>
      </c>
      <c r="E11" s="40" t="s">
        <v>23</v>
      </c>
      <c r="F11" s="41" t="n">
        <v>1</v>
      </c>
      <c r="G11" s="42"/>
      <c r="H11" s="43"/>
      <c r="I11" s="44" t="n">
        <f aca="false">ROUND(H11*F11,2)</f>
        <v>0</v>
      </c>
    </row>
    <row r="12" s="45" customFormat="true" ht="18.75" hidden="false" customHeight="false" outlineLevel="0" collapsed="false">
      <c r="A12" s="36" t="s">
        <v>24</v>
      </c>
      <c r="B12" s="37" t="s">
        <v>25</v>
      </c>
      <c r="C12" s="38" t="s">
        <v>26</v>
      </c>
      <c r="D12" s="39" t="s">
        <v>27</v>
      </c>
      <c r="E12" s="40" t="s">
        <v>28</v>
      </c>
      <c r="F12" s="41" t="n">
        <v>375.52</v>
      </c>
      <c r="G12" s="46"/>
      <c r="H12" s="43"/>
      <c r="I12" s="44" t="n">
        <f aca="false">ROUND(H12*F12,2)</f>
        <v>0</v>
      </c>
    </row>
    <row r="13" s="45" customFormat="true" ht="18.75" hidden="false" customHeight="false" outlineLevel="0" collapsed="false">
      <c r="A13" s="36" t="s">
        <v>29</v>
      </c>
      <c r="B13" s="37" t="s">
        <v>20</v>
      </c>
      <c r="C13" s="38" t="s">
        <v>30</v>
      </c>
      <c r="D13" s="39" t="s">
        <v>31</v>
      </c>
      <c r="E13" s="40" t="s">
        <v>28</v>
      </c>
      <c r="F13" s="41" t="n">
        <v>38</v>
      </c>
      <c r="G13" s="46"/>
      <c r="H13" s="43"/>
      <c r="I13" s="44" t="n">
        <f aca="false">ROUND(H13*F13,2)</f>
        <v>0</v>
      </c>
    </row>
    <row r="14" s="45" customFormat="true" ht="30" hidden="false" customHeight="false" outlineLevel="0" collapsed="false">
      <c r="A14" s="36" t="s">
        <v>32</v>
      </c>
      <c r="B14" s="37" t="s">
        <v>33</v>
      </c>
      <c r="C14" s="40" t="n">
        <v>104803</v>
      </c>
      <c r="D14" s="47" t="s">
        <v>34</v>
      </c>
      <c r="E14" s="40" t="s">
        <v>35</v>
      </c>
      <c r="F14" s="41" t="n">
        <v>75</v>
      </c>
      <c r="G14" s="46"/>
      <c r="H14" s="43"/>
      <c r="I14" s="44" t="n">
        <f aca="false">ROUND(H14*F14,2)</f>
        <v>0</v>
      </c>
    </row>
    <row r="15" s="45" customFormat="true" ht="47.25" hidden="false" customHeight="false" outlineLevel="0" collapsed="false">
      <c r="A15" s="36" t="s">
        <v>36</v>
      </c>
      <c r="B15" s="37" t="s">
        <v>33</v>
      </c>
      <c r="C15" s="40" t="n">
        <v>97647</v>
      </c>
      <c r="D15" s="48" t="s">
        <v>37</v>
      </c>
      <c r="E15" s="40" t="s">
        <v>38</v>
      </c>
      <c r="F15" s="41" t="n">
        <v>15</v>
      </c>
      <c r="G15" s="49"/>
      <c r="H15" s="43"/>
      <c r="I15" s="44" t="n">
        <f aca="false">ROUND(H15*F15,2)</f>
        <v>0</v>
      </c>
    </row>
    <row r="16" s="52" customFormat="true" ht="19.5" hidden="false" customHeight="true" outlineLevel="0" collapsed="false">
      <c r="A16" s="50" t="s">
        <v>39</v>
      </c>
      <c r="B16" s="50"/>
      <c r="C16" s="50"/>
      <c r="D16" s="50"/>
      <c r="E16" s="50"/>
      <c r="F16" s="50"/>
      <c r="G16" s="50"/>
      <c r="H16" s="50"/>
      <c r="I16" s="51" t="n">
        <f aca="false">SUM(I11:I15)</f>
        <v>0</v>
      </c>
    </row>
    <row r="17" s="35" customFormat="true" ht="19.5" hidden="false" customHeight="true" outlineLevel="0" collapsed="false">
      <c r="A17" s="33" t="s">
        <v>40</v>
      </c>
      <c r="B17" s="33"/>
      <c r="C17" s="33"/>
      <c r="D17" s="53" t="s">
        <v>41</v>
      </c>
      <c r="E17" s="53"/>
      <c r="F17" s="53"/>
      <c r="G17" s="53"/>
      <c r="H17" s="53"/>
      <c r="I17" s="53"/>
    </row>
    <row r="18" s="62" customFormat="true" ht="18.75" hidden="false" customHeight="false" outlineLevel="0" collapsed="false">
      <c r="A18" s="54"/>
      <c r="B18" s="55"/>
      <c r="C18" s="56"/>
      <c r="D18" s="57" t="s">
        <v>41</v>
      </c>
      <c r="E18" s="56"/>
      <c r="F18" s="58"/>
      <c r="G18" s="59"/>
      <c r="H18" s="60"/>
      <c r="I18" s="61"/>
    </row>
    <row r="19" s="45" customFormat="true" ht="18.75" hidden="false" customHeight="false" outlineLevel="0" collapsed="false">
      <c r="A19" s="63" t="s">
        <v>42</v>
      </c>
      <c r="B19" s="37" t="s">
        <v>20</v>
      </c>
      <c r="C19" s="40" t="s">
        <v>43</v>
      </c>
      <c r="D19" s="39" t="s">
        <v>44</v>
      </c>
      <c r="E19" s="40" t="s">
        <v>23</v>
      </c>
      <c r="F19" s="41" t="n">
        <v>4</v>
      </c>
      <c r="G19" s="46"/>
      <c r="H19" s="43"/>
      <c r="I19" s="44" t="n">
        <f aca="false">ROUND(H19*F19,2)</f>
        <v>0</v>
      </c>
    </row>
    <row r="20" s="45" customFormat="true" ht="18.75" hidden="false" customHeight="false" outlineLevel="0" collapsed="false">
      <c r="A20" s="63" t="s">
        <v>45</v>
      </c>
      <c r="B20" s="37" t="s">
        <v>20</v>
      </c>
      <c r="C20" s="40" t="s">
        <v>46</v>
      </c>
      <c r="D20" s="39" t="s">
        <v>47</v>
      </c>
      <c r="E20" s="40" t="s">
        <v>23</v>
      </c>
      <c r="F20" s="41" t="n">
        <v>4</v>
      </c>
      <c r="G20" s="46"/>
      <c r="H20" s="43"/>
      <c r="I20" s="44" t="n">
        <f aca="false">ROUND(H20*F20,2)</f>
        <v>0</v>
      </c>
    </row>
    <row r="21" s="45" customFormat="true" ht="45" hidden="false" customHeight="false" outlineLevel="0" collapsed="false">
      <c r="A21" s="63" t="s">
        <v>48</v>
      </c>
      <c r="B21" s="37" t="s">
        <v>33</v>
      </c>
      <c r="C21" s="40" t="n">
        <v>86903</v>
      </c>
      <c r="D21" s="39" t="s">
        <v>49</v>
      </c>
      <c r="E21" s="40" t="s">
        <v>23</v>
      </c>
      <c r="F21" s="41" t="n">
        <v>2</v>
      </c>
      <c r="G21" s="46"/>
      <c r="H21" s="43"/>
      <c r="I21" s="44" t="n">
        <f aca="false">ROUND(H21*F21,2)</f>
        <v>0</v>
      </c>
    </row>
    <row r="22" s="45" customFormat="true" ht="45.75" hidden="false" customHeight="false" outlineLevel="0" collapsed="false">
      <c r="A22" s="63" t="s">
        <v>50</v>
      </c>
      <c r="B22" s="37" t="s">
        <v>33</v>
      </c>
      <c r="C22" s="40" t="n">
        <v>86906</v>
      </c>
      <c r="D22" s="39" t="s">
        <v>51</v>
      </c>
      <c r="E22" s="40" t="s">
        <v>23</v>
      </c>
      <c r="F22" s="41" t="n">
        <v>4</v>
      </c>
      <c r="G22" s="46"/>
      <c r="H22" s="43"/>
      <c r="I22" s="44" t="n">
        <f aca="false">ROUND(H22*F22,2)</f>
        <v>0</v>
      </c>
    </row>
    <row r="23" s="45" customFormat="true" ht="19.5" hidden="false" customHeight="false" outlineLevel="0" collapsed="false">
      <c r="A23" s="50" t="s">
        <v>52</v>
      </c>
      <c r="B23" s="50"/>
      <c r="C23" s="50"/>
      <c r="D23" s="50"/>
      <c r="E23" s="50"/>
      <c r="F23" s="50"/>
      <c r="G23" s="50"/>
      <c r="H23" s="50"/>
      <c r="I23" s="64" t="n">
        <f aca="false">SUM(I19:I22)</f>
        <v>0</v>
      </c>
    </row>
    <row r="24" s="52" customFormat="true" ht="19.5" hidden="false" customHeight="true" outlineLevel="0" collapsed="false">
      <c r="A24" s="33" t="s">
        <v>53</v>
      </c>
      <c r="B24" s="33"/>
      <c r="C24" s="33"/>
      <c r="D24" s="53" t="s">
        <v>54</v>
      </c>
      <c r="E24" s="53"/>
      <c r="F24" s="53"/>
      <c r="G24" s="53"/>
      <c r="H24" s="53"/>
      <c r="I24" s="53"/>
      <c r="Q24" s="65"/>
      <c r="R24" s="66"/>
      <c r="S24" s="65"/>
    </row>
    <row r="25" s="35" customFormat="true" ht="19.5" hidden="false" customHeight="true" outlineLevel="0" collapsed="false">
      <c r="A25" s="54"/>
      <c r="B25" s="55"/>
      <c r="C25" s="56"/>
      <c r="D25" s="57" t="s">
        <v>54</v>
      </c>
      <c r="E25" s="56"/>
      <c r="F25" s="58"/>
      <c r="G25" s="59"/>
      <c r="H25" s="60"/>
      <c r="I25" s="61"/>
    </row>
    <row r="26" s="62" customFormat="true" ht="60" hidden="false" customHeight="false" outlineLevel="0" collapsed="false">
      <c r="A26" s="63" t="s">
        <v>55</v>
      </c>
      <c r="B26" s="37" t="s">
        <v>33</v>
      </c>
      <c r="C26" s="40" t="n">
        <v>101506</v>
      </c>
      <c r="D26" s="67" t="s">
        <v>56</v>
      </c>
      <c r="E26" s="68" t="s">
        <v>23</v>
      </c>
      <c r="F26" s="46" t="n">
        <v>1</v>
      </c>
      <c r="G26" s="46"/>
      <c r="H26" s="43"/>
      <c r="I26" s="44" t="n">
        <f aca="false">ROUND(H26*F26,2)</f>
        <v>0</v>
      </c>
      <c r="K26" s="45"/>
      <c r="L26" s="45"/>
      <c r="M26" s="45"/>
    </row>
    <row r="27" s="45" customFormat="true" ht="30" hidden="false" customHeight="false" outlineLevel="0" collapsed="false">
      <c r="A27" s="63" t="s">
        <v>57</v>
      </c>
      <c r="B27" s="37" t="s">
        <v>20</v>
      </c>
      <c r="C27" s="37" t="s">
        <v>58</v>
      </c>
      <c r="D27" s="47" t="s">
        <v>59</v>
      </c>
      <c r="E27" s="40" t="s">
        <v>12</v>
      </c>
      <c r="F27" s="41" t="n">
        <v>3</v>
      </c>
      <c r="G27" s="46"/>
      <c r="H27" s="43"/>
      <c r="I27" s="44" t="n">
        <f aca="false">ROUND(H27*F27,2)</f>
        <v>0</v>
      </c>
    </row>
    <row r="28" s="45" customFormat="true" ht="45" hidden="false" customHeight="false" outlineLevel="0" collapsed="false">
      <c r="A28" s="63" t="s">
        <v>60</v>
      </c>
      <c r="B28" s="37" t="s">
        <v>33</v>
      </c>
      <c r="C28" s="37" t="n">
        <v>91932</v>
      </c>
      <c r="D28" s="47" t="s">
        <v>61</v>
      </c>
      <c r="E28" s="40" t="s">
        <v>35</v>
      </c>
      <c r="F28" s="41" t="n">
        <v>30</v>
      </c>
      <c r="G28" s="46"/>
      <c r="H28" s="43"/>
      <c r="I28" s="44" t="n">
        <f aca="false">ROUND(H28*F28,2)</f>
        <v>0</v>
      </c>
    </row>
    <row r="29" s="45" customFormat="true" ht="60" hidden="false" customHeight="false" outlineLevel="0" collapsed="false">
      <c r="A29" s="63" t="s">
        <v>62</v>
      </c>
      <c r="B29" s="37" t="s">
        <v>33</v>
      </c>
      <c r="C29" s="37" t="n">
        <v>91924</v>
      </c>
      <c r="D29" s="47" t="s">
        <v>63</v>
      </c>
      <c r="E29" s="40" t="s">
        <v>35</v>
      </c>
      <c r="F29" s="41" t="n">
        <v>100</v>
      </c>
      <c r="G29" s="46"/>
      <c r="H29" s="43"/>
      <c r="I29" s="44" t="n">
        <f aca="false">ROUND(H29*F29,2)</f>
        <v>0</v>
      </c>
    </row>
    <row r="30" s="45" customFormat="true" ht="45" hidden="false" customHeight="false" outlineLevel="0" collapsed="false">
      <c r="A30" s="63" t="s">
        <v>64</v>
      </c>
      <c r="B30" s="37" t="s">
        <v>33</v>
      </c>
      <c r="C30" s="40" t="n">
        <v>91953</v>
      </c>
      <c r="D30" s="39" t="s">
        <v>65</v>
      </c>
      <c r="E30" s="40" t="s">
        <v>23</v>
      </c>
      <c r="F30" s="41" t="n">
        <v>8</v>
      </c>
      <c r="G30" s="41"/>
      <c r="H30" s="43"/>
      <c r="I30" s="44" t="n">
        <f aca="false">ROUND(H30*F30,2)</f>
        <v>0</v>
      </c>
    </row>
    <row r="31" s="45" customFormat="true" ht="45.75" hidden="false" customHeight="false" outlineLevel="0" collapsed="false">
      <c r="A31" s="63" t="s">
        <v>66</v>
      </c>
      <c r="B31" s="37" t="s">
        <v>33</v>
      </c>
      <c r="C31" s="40" t="n">
        <v>103782</v>
      </c>
      <c r="D31" s="39" t="s">
        <v>67</v>
      </c>
      <c r="E31" s="40" t="s">
        <v>23</v>
      </c>
      <c r="F31" s="41" t="n">
        <v>8</v>
      </c>
      <c r="G31" s="46"/>
      <c r="H31" s="43"/>
      <c r="I31" s="44" t="n">
        <f aca="false">ROUND(H31*F31,2)</f>
        <v>0</v>
      </c>
    </row>
    <row r="32" s="45" customFormat="true" ht="19.5" hidden="false" customHeight="false" outlineLevel="0" collapsed="false">
      <c r="A32" s="50" t="s">
        <v>68</v>
      </c>
      <c r="B32" s="50"/>
      <c r="C32" s="50"/>
      <c r="D32" s="50"/>
      <c r="E32" s="50"/>
      <c r="F32" s="50"/>
      <c r="G32" s="50"/>
      <c r="H32" s="50"/>
      <c r="I32" s="64" t="n">
        <f aca="false">SUM(I26:I31)</f>
        <v>0</v>
      </c>
    </row>
    <row r="33" s="52" customFormat="true" ht="19.5" hidden="false" customHeight="true" outlineLevel="0" collapsed="false">
      <c r="A33" s="33" t="s">
        <v>69</v>
      </c>
      <c r="B33" s="33"/>
      <c r="C33" s="33"/>
      <c r="D33" s="53" t="s">
        <v>70</v>
      </c>
      <c r="E33" s="53"/>
      <c r="F33" s="53"/>
      <c r="G33" s="53"/>
      <c r="H33" s="53"/>
      <c r="I33" s="53"/>
      <c r="Q33" s="65"/>
      <c r="R33" s="66"/>
      <c r="S33" s="65"/>
    </row>
    <row r="34" s="35" customFormat="true" ht="19.5" hidden="false" customHeight="true" outlineLevel="0" collapsed="false">
      <c r="A34" s="54"/>
      <c r="B34" s="55"/>
      <c r="C34" s="56"/>
      <c r="D34" s="57" t="s">
        <v>70</v>
      </c>
      <c r="E34" s="56"/>
      <c r="F34" s="58"/>
      <c r="G34" s="59"/>
      <c r="H34" s="60"/>
      <c r="I34" s="61"/>
    </row>
    <row r="35" s="62" customFormat="true" ht="19.5" hidden="false" customHeight="false" outlineLevel="0" collapsed="false">
      <c r="A35" s="63" t="s">
        <v>71</v>
      </c>
      <c r="B35" s="37" t="s">
        <v>25</v>
      </c>
      <c r="C35" s="40" t="s">
        <v>72</v>
      </c>
      <c r="D35" s="67" t="s">
        <v>73</v>
      </c>
      <c r="E35" s="68" t="s">
        <v>23</v>
      </c>
      <c r="F35" s="46" t="n">
        <v>2</v>
      </c>
      <c r="G35" s="46"/>
      <c r="H35" s="43"/>
      <c r="I35" s="44" t="n">
        <f aca="false">ROUND(H35*F35,2)</f>
        <v>0</v>
      </c>
    </row>
    <row r="36" s="45" customFormat="true" ht="19.5" hidden="false" customHeight="false" outlineLevel="0" collapsed="false">
      <c r="A36" s="50" t="s">
        <v>74</v>
      </c>
      <c r="B36" s="50"/>
      <c r="C36" s="50"/>
      <c r="D36" s="50"/>
      <c r="E36" s="50"/>
      <c r="F36" s="50"/>
      <c r="G36" s="50"/>
      <c r="H36" s="50"/>
      <c r="I36" s="64" t="n">
        <f aca="false">SUM(I35:I35)</f>
        <v>0</v>
      </c>
    </row>
    <row r="37" s="52" customFormat="true" ht="19.5" hidden="false" customHeight="true" outlineLevel="0" collapsed="false">
      <c r="A37" s="33" t="s">
        <v>75</v>
      </c>
      <c r="B37" s="33"/>
      <c r="C37" s="33"/>
      <c r="D37" s="53" t="s">
        <v>76</v>
      </c>
      <c r="E37" s="53"/>
      <c r="F37" s="53"/>
      <c r="G37" s="53"/>
      <c r="H37" s="53"/>
      <c r="I37" s="53"/>
      <c r="Q37" s="65"/>
      <c r="R37" s="66"/>
      <c r="S37" s="65"/>
    </row>
    <row r="38" s="35" customFormat="true" ht="19.5" hidden="false" customHeight="true" outlineLevel="0" collapsed="false">
      <c r="A38" s="54"/>
      <c r="B38" s="55"/>
      <c r="C38" s="56"/>
      <c r="D38" s="57" t="s">
        <v>77</v>
      </c>
      <c r="E38" s="56"/>
      <c r="F38" s="58"/>
      <c r="G38" s="59"/>
      <c r="H38" s="60"/>
      <c r="I38" s="61"/>
    </row>
    <row r="39" s="62" customFormat="true" ht="45" hidden="false" customHeight="false" outlineLevel="0" collapsed="false">
      <c r="A39" s="63" t="s">
        <v>78</v>
      </c>
      <c r="B39" s="37" t="s">
        <v>33</v>
      </c>
      <c r="C39" s="37" t="n">
        <v>94195</v>
      </c>
      <c r="D39" s="47" t="s">
        <v>79</v>
      </c>
      <c r="E39" s="40" t="s">
        <v>38</v>
      </c>
      <c r="F39" s="46" t="n">
        <v>28.5</v>
      </c>
      <c r="G39" s="46"/>
      <c r="H39" s="43"/>
      <c r="I39" s="44" t="n">
        <f aca="false">ROUND(H39*F39,2)</f>
        <v>0</v>
      </c>
    </row>
    <row r="40" s="45" customFormat="true" ht="18.75" hidden="false" customHeight="false" outlineLevel="0" collapsed="false">
      <c r="A40" s="69"/>
      <c r="B40" s="70"/>
      <c r="C40" s="71"/>
      <c r="D40" s="72" t="s">
        <v>80</v>
      </c>
      <c r="E40" s="71"/>
      <c r="F40" s="73"/>
      <c r="G40" s="74"/>
      <c r="H40" s="74"/>
      <c r="I40" s="75"/>
    </row>
    <row r="41" s="45" customFormat="true" ht="45" hidden="false" customHeight="false" outlineLevel="0" collapsed="false">
      <c r="A41" s="63" t="s">
        <v>81</v>
      </c>
      <c r="B41" s="37" t="s">
        <v>33</v>
      </c>
      <c r="C41" s="38" t="n">
        <v>94213</v>
      </c>
      <c r="D41" s="47" t="s">
        <v>82</v>
      </c>
      <c r="E41" s="40" t="s">
        <v>28</v>
      </c>
      <c r="F41" s="41" t="n">
        <v>15</v>
      </c>
      <c r="G41" s="46"/>
      <c r="H41" s="43"/>
      <c r="I41" s="44" t="n">
        <f aca="false">ROUND(H41*F41,2)</f>
        <v>0</v>
      </c>
    </row>
    <row r="42" s="45" customFormat="true" ht="45.75" hidden="false" customHeight="false" outlineLevel="0" collapsed="false">
      <c r="A42" s="63" t="s">
        <v>83</v>
      </c>
      <c r="B42" s="37" t="s">
        <v>33</v>
      </c>
      <c r="C42" s="40" t="n">
        <v>94229</v>
      </c>
      <c r="D42" s="39" t="s">
        <v>84</v>
      </c>
      <c r="E42" s="40" t="s">
        <v>35</v>
      </c>
      <c r="F42" s="41" t="n">
        <v>75</v>
      </c>
      <c r="G42" s="46"/>
      <c r="H42" s="43"/>
      <c r="I42" s="44" t="n">
        <f aca="false">ROUND(H42*F42,2)</f>
        <v>0</v>
      </c>
    </row>
    <row r="43" s="45" customFormat="true" ht="19.5" hidden="false" customHeight="false" outlineLevel="0" collapsed="false">
      <c r="A43" s="50" t="s">
        <v>85</v>
      </c>
      <c r="B43" s="50"/>
      <c r="C43" s="50"/>
      <c r="D43" s="50"/>
      <c r="E43" s="50"/>
      <c r="F43" s="50"/>
      <c r="G43" s="50"/>
      <c r="H43" s="50"/>
      <c r="I43" s="64" t="n">
        <f aca="false">SUM(I38:I42)</f>
        <v>0</v>
      </c>
    </row>
    <row r="44" s="52" customFormat="true" ht="19.5" hidden="false" customHeight="true" outlineLevel="0" collapsed="false">
      <c r="A44" s="76" t="s">
        <v>86</v>
      </c>
      <c r="B44" s="76"/>
      <c r="C44" s="76"/>
      <c r="D44" s="76" t="s">
        <v>87</v>
      </c>
      <c r="E44" s="76"/>
      <c r="F44" s="76"/>
      <c r="G44" s="76"/>
      <c r="H44" s="76"/>
      <c r="I44" s="76"/>
      <c r="Q44" s="65"/>
      <c r="R44" s="66"/>
      <c r="S44" s="65"/>
    </row>
    <row r="45" s="35" customFormat="true" ht="19.5" hidden="false" customHeight="true" outlineLevel="0" collapsed="false">
      <c r="A45" s="54"/>
      <c r="B45" s="55"/>
      <c r="C45" s="56"/>
      <c r="D45" s="77" t="s">
        <v>88</v>
      </c>
      <c r="E45" s="56"/>
      <c r="F45" s="78"/>
      <c r="G45" s="59"/>
      <c r="H45" s="60"/>
      <c r="I45" s="61"/>
      <c r="Q45" s="66"/>
      <c r="R45" s="66"/>
      <c r="S45" s="79"/>
    </row>
    <row r="46" s="62" customFormat="true" ht="30.75" hidden="false" customHeight="false" outlineLevel="0" collapsed="false">
      <c r="A46" s="80" t="s">
        <v>89</v>
      </c>
      <c r="B46" s="37" t="s">
        <v>25</v>
      </c>
      <c r="C46" s="40" t="s">
        <v>90</v>
      </c>
      <c r="D46" s="47" t="s">
        <v>91</v>
      </c>
      <c r="E46" s="40" t="s">
        <v>28</v>
      </c>
      <c r="F46" s="41" t="n">
        <v>375.52</v>
      </c>
      <c r="G46" s="49"/>
      <c r="H46" s="43"/>
      <c r="I46" s="44" t="n">
        <f aca="false">ROUND(H46*F46,2)</f>
        <v>0</v>
      </c>
      <c r="Q46" s="81"/>
      <c r="R46" s="81"/>
      <c r="S46" s="82"/>
      <c r="T46" s="83"/>
      <c r="U46" s="81"/>
    </row>
    <row r="47" s="45" customFormat="true" ht="19.5" hidden="false" customHeight="false" outlineLevel="0" collapsed="false">
      <c r="A47" s="50" t="s">
        <v>92</v>
      </c>
      <c r="B47" s="50"/>
      <c r="C47" s="50"/>
      <c r="D47" s="50"/>
      <c r="E47" s="50"/>
      <c r="F47" s="50"/>
      <c r="G47" s="50"/>
      <c r="H47" s="50"/>
      <c r="I47" s="51" t="n">
        <f aca="false">SUM(I45:I46)</f>
        <v>0</v>
      </c>
      <c r="Q47" s="84"/>
      <c r="R47" s="84"/>
      <c r="S47" s="85"/>
      <c r="T47" s="86"/>
      <c r="U47" s="84"/>
    </row>
    <row r="48" s="52" customFormat="true" ht="19.5" hidden="false" customHeight="true" outlineLevel="0" collapsed="false">
      <c r="A48" s="87" t="s">
        <v>93</v>
      </c>
      <c r="B48" s="87"/>
      <c r="C48" s="87"/>
      <c r="D48" s="76" t="s">
        <v>94</v>
      </c>
      <c r="E48" s="76"/>
      <c r="F48" s="76"/>
      <c r="G48" s="76"/>
      <c r="H48" s="76"/>
      <c r="I48" s="76"/>
    </row>
    <row r="49" s="35" customFormat="true" ht="19.5" hidden="false" customHeight="true" outlineLevel="0" collapsed="false">
      <c r="A49" s="88"/>
      <c r="B49" s="70"/>
      <c r="C49" s="71"/>
      <c r="D49" s="89" t="s">
        <v>77</v>
      </c>
      <c r="E49" s="71"/>
      <c r="F49" s="90"/>
      <c r="G49" s="91"/>
      <c r="H49" s="92"/>
      <c r="I49" s="75"/>
    </row>
    <row r="50" s="62" customFormat="true" ht="30" hidden="false" customHeight="false" outlineLevel="0" collapsed="false">
      <c r="A50" s="93" t="s">
        <v>95</v>
      </c>
      <c r="B50" s="37" t="s">
        <v>33</v>
      </c>
      <c r="C50" s="38" t="n">
        <v>88496</v>
      </c>
      <c r="D50" s="47" t="s">
        <v>96</v>
      </c>
      <c r="E50" s="40" t="s">
        <v>28</v>
      </c>
      <c r="F50" s="41" t="n">
        <v>48.36</v>
      </c>
      <c r="G50" s="46"/>
      <c r="H50" s="43"/>
      <c r="I50" s="44" t="n">
        <f aca="false">ROUND(H50*F50,2)</f>
        <v>0</v>
      </c>
    </row>
    <row r="51" s="45" customFormat="true" ht="30" hidden="false" customHeight="false" outlineLevel="0" collapsed="false">
      <c r="A51" s="93" t="s">
        <v>97</v>
      </c>
      <c r="B51" s="37" t="s">
        <v>33</v>
      </c>
      <c r="C51" s="38" t="n">
        <v>88497</v>
      </c>
      <c r="D51" s="47" t="s">
        <v>98</v>
      </c>
      <c r="E51" s="40" t="s">
        <v>28</v>
      </c>
      <c r="F51" s="41" t="n">
        <v>75</v>
      </c>
      <c r="G51" s="46"/>
      <c r="H51" s="43"/>
      <c r="I51" s="44" t="n">
        <f aca="false">ROUND(H51*F51,2)</f>
        <v>0</v>
      </c>
    </row>
    <row r="52" s="45" customFormat="true" ht="30" hidden="false" customHeight="false" outlineLevel="0" collapsed="false">
      <c r="A52" s="93" t="s">
        <v>99</v>
      </c>
      <c r="B52" s="37" t="s">
        <v>20</v>
      </c>
      <c r="C52" s="38" t="s">
        <v>100</v>
      </c>
      <c r="D52" s="47" t="s">
        <v>101</v>
      </c>
      <c r="E52" s="40" t="s">
        <v>28</v>
      </c>
      <c r="F52" s="41" t="n">
        <v>15</v>
      </c>
      <c r="G52" s="46"/>
      <c r="H52" s="43"/>
      <c r="I52" s="44" t="n">
        <f aca="false">ROUND(H52*F52,2)</f>
        <v>0</v>
      </c>
    </row>
    <row r="53" s="45" customFormat="true" ht="30" hidden="false" customHeight="false" outlineLevel="0" collapsed="false">
      <c r="A53" s="93" t="s">
        <v>102</v>
      </c>
      <c r="B53" s="37" t="s">
        <v>33</v>
      </c>
      <c r="C53" s="38" t="n">
        <v>88484</v>
      </c>
      <c r="D53" s="47" t="s">
        <v>103</v>
      </c>
      <c r="E53" s="40" t="s">
        <v>28</v>
      </c>
      <c r="F53" s="41" t="n">
        <v>48.36</v>
      </c>
      <c r="G53" s="94"/>
      <c r="H53" s="43"/>
      <c r="I53" s="44" t="n">
        <f aca="false">ROUND(H53*F53,2)</f>
        <v>0</v>
      </c>
    </row>
    <row r="54" s="45" customFormat="true" ht="30" hidden="false" customHeight="false" outlineLevel="0" collapsed="false">
      <c r="A54" s="93" t="s">
        <v>104</v>
      </c>
      <c r="B54" s="37" t="s">
        <v>33</v>
      </c>
      <c r="C54" s="38" t="n">
        <v>88485</v>
      </c>
      <c r="D54" s="47" t="s">
        <v>105</v>
      </c>
      <c r="E54" s="40" t="s">
        <v>28</v>
      </c>
      <c r="F54" s="41" t="n">
        <v>75</v>
      </c>
      <c r="G54" s="94"/>
      <c r="H54" s="43"/>
      <c r="I54" s="44" t="n">
        <f aca="false">ROUND(H54*F54,2)</f>
        <v>0</v>
      </c>
    </row>
    <row r="55" s="45" customFormat="true" ht="45" hidden="false" customHeight="false" outlineLevel="0" collapsed="false">
      <c r="A55" s="93" t="s">
        <v>106</v>
      </c>
      <c r="B55" s="37" t="s">
        <v>33</v>
      </c>
      <c r="C55" s="38" t="n">
        <v>88488</v>
      </c>
      <c r="D55" s="47" t="s">
        <v>107</v>
      </c>
      <c r="E55" s="40" t="s">
        <v>28</v>
      </c>
      <c r="F55" s="41" t="n">
        <v>48.36</v>
      </c>
      <c r="G55" s="46"/>
      <c r="H55" s="43"/>
      <c r="I55" s="44" t="n">
        <f aca="false">ROUND(H55*F55,2)</f>
        <v>0</v>
      </c>
    </row>
    <row r="56" s="45" customFormat="true" ht="45" hidden="false" customHeight="false" outlineLevel="0" collapsed="false">
      <c r="A56" s="93" t="s">
        <v>108</v>
      </c>
      <c r="B56" s="37" t="s">
        <v>33</v>
      </c>
      <c r="C56" s="38" t="n">
        <v>88489</v>
      </c>
      <c r="D56" s="47" t="s">
        <v>109</v>
      </c>
      <c r="E56" s="40" t="s">
        <v>28</v>
      </c>
      <c r="F56" s="41" t="n">
        <v>75</v>
      </c>
      <c r="G56" s="46"/>
      <c r="H56" s="43"/>
      <c r="I56" s="44" t="n">
        <f aca="false">ROUND(H56*F56,2)</f>
        <v>0</v>
      </c>
    </row>
    <row r="57" s="45" customFormat="true" ht="18.75" hidden="false" customHeight="false" outlineLevel="0" collapsed="false">
      <c r="A57" s="93" t="s">
        <v>110</v>
      </c>
      <c r="B57" s="37" t="s">
        <v>20</v>
      </c>
      <c r="C57" s="38" t="s">
        <v>111</v>
      </c>
      <c r="D57" s="47" t="s">
        <v>112</v>
      </c>
      <c r="E57" s="40" t="s">
        <v>28</v>
      </c>
      <c r="F57" s="41" t="n">
        <v>114.2</v>
      </c>
      <c r="G57" s="46"/>
      <c r="H57" s="43"/>
      <c r="I57" s="44" t="n">
        <f aca="false">ROUND(H57*F57,2)</f>
        <v>0</v>
      </c>
    </row>
    <row r="58" s="45" customFormat="true" ht="18.75" hidden="false" customHeight="false" outlineLevel="0" collapsed="false">
      <c r="A58" s="88"/>
      <c r="B58" s="70"/>
      <c r="C58" s="71"/>
      <c r="D58" s="89" t="s">
        <v>70</v>
      </c>
      <c r="E58" s="71"/>
      <c r="F58" s="90"/>
      <c r="G58" s="91"/>
      <c r="H58" s="92"/>
      <c r="I58" s="75"/>
    </row>
    <row r="59" s="45" customFormat="true" ht="30" hidden="false" customHeight="false" outlineLevel="0" collapsed="false">
      <c r="A59" s="93" t="s">
        <v>113</v>
      </c>
      <c r="B59" s="37" t="s">
        <v>25</v>
      </c>
      <c r="C59" s="38" t="s">
        <v>114</v>
      </c>
      <c r="D59" s="47" t="s">
        <v>115</v>
      </c>
      <c r="E59" s="40" t="s">
        <v>28</v>
      </c>
      <c r="F59" s="41" t="n">
        <v>88.16</v>
      </c>
      <c r="G59" s="46"/>
      <c r="H59" s="43"/>
      <c r="I59" s="44" t="n">
        <f aca="false">ROUND(H59*F59,2)</f>
        <v>0</v>
      </c>
    </row>
    <row r="60" s="45" customFormat="true" ht="45" hidden="false" customHeight="false" outlineLevel="0" collapsed="false">
      <c r="A60" s="93" t="s">
        <v>116</v>
      </c>
      <c r="B60" s="37" t="s">
        <v>25</v>
      </c>
      <c r="C60" s="95" t="s">
        <v>117</v>
      </c>
      <c r="D60" s="96" t="s">
        <v>118</v>
      </c>
      <c r="E60" s="40" t="s">
        <v>28</v>
      </c>
      <c r="F60" s="41" t="n">
        <v>54.64</v>
      </c>
      <c r="G60" s="46"/>
      <c r="H60" s="43"/>
      <c r="I60" s="44" t="n">
        <f aca="false">ROUND(H60*F60,2)</f>
        <v>0</v>
      </c>
    </row>
    <row r="61" s="45" customFormat="true" ht="45" hidden="false" customHeight="false" outlineLevel="0" collapsed="false">
      <c r="A61" s="93" t="s">
        <v>119</v>
      </c>
      <c r="B61" s="37" t="s">
        <v>33</v>
      </c>
      <c r="C61" s="38" t="n">
        <v>102223</v>
      </c>
      <c r="D61" s="96" t="s">
        <v>120</v>
      </c>
      <c r="E61" s="40" t="s">
        <v>28</v>
      </c>
      <c r="F61" s="41" t="n">
        <v>33.52</v>
      </c>
      <c r="G61" s="46"/>
      <c r="H61" s="43"/>
      <c r="I61" s="44" t="n">
        <f aca="false">ROUND(H61*F61,2)</f>
        <v>0</v>
      </c>
    </row>
    <row r="62" s="45" customFormat="true" ht="18.75" hidden="false" customHeight="false" outlineLevel="0" collapsed="false">
      <c r="A62" s="88"/>
      <c r="B62" s="70"/>
      <c r="C62" s="71"/>
      <c r="D62" s="89" t="s">
        <v>80</v>
      </c>
      <c r="E62" s="71"/>
      <c r="F62" s="90"/>
      <c r="G62" s="91"/>
      <c r="H62" s="92"/>
      <c r="I62" s="75"/>
    </row>
    <row r="63" s="45" customFormat="true" ht="30" hidden="false" customHeight="false" outlineLevel="0" collapsed="false">
      <c r="A63" s="36" t="s">
        <v>121</v>
      </c>
      <c r="B63" s="37" t="s">
        <v>33</v>
      </c>
      <c r="C63" s="40" t="n">
        <v>102488</v>
      </c>
      <c r="D63" s="39" t="s">
        <v>122</v>
      </c>
      <c r="E63" s="40" t="s">
        <v>28</v>
      </c>
      <c r="F63" s="41" t="n">
        <v>664.68</v>
      </c>
      <c r="G63" s="46"/>
      <c r="H63" s="43"/>
      <c r="I63" s="44" t="n">
        <f aca="false">ROUND(H63*F63,2)</f>
        <v>0</v>
      </c>
    </row>
    <row r="64" s="45" customFormat="true" ht="29.25" hidden="false" customHeight="true" outlineLevel="0" collapsed="false">
      <c r="A64" s="36" t="s">
        <v>123</v>
      </c>
      <c r="B64" s="37" t="s">
        <v>25</v>
      </c>
      <c r="C64" s="38" t="s">
        <v>124</v>
      </c>
      <c r="D64" s="39" t="s">
        <v>125</v>
      </c>
      <c r="E64" s="40" t="s">
        <v>35</v>
      </c>
      <c r="F64" s="41" t="n">
        <v>50</v>
      </c>
      <c r="G64" s="46"/>
      <c r="H64" s="43"/>
      <c r="I64" s="44" t="n">
        <f aca="false">ROUND(H64*F64,2)</f>
        <v>0</v>
      </c>
    </row>
    <row r="65" s="45" customFormat="true" ht="18.75" hidden="false" customHeight="false" outlineLevel="0" collapsed="false">
      <c r="A65" s="36" t="s">
        <v>126</v>
      </c>
      <c r="B65" s="37" t="s">
        <v>25</v>
      </c>
      <c r="C65" s="38" t="s">
        <v>127</v>
      </c>
      <c r="D65" s="47" t="s">
        <v>128</v>
      </c>
      <c r="E65" s="40" t="s">
        <v>28</v>
      </c>
      <c r="F65" s="41" t="n">
        <v>664.68</v>
      </c>
      <c r="G65" s="94"/>
      <c r="H65" s="43"/>
      <c r="I65" s="44" t="n">
        <f aca="false">ROUND(H65*F65,2)</f>
        <v>0</v>
      </c>
    </row>
    <row r="66" s="45" customFormat="true" ht="30.75" hidden="false" customHeight="false" outlineLevel="0" collapsed="false">
      <c r="A66" s="36" t="s">
        <v>129</v>
      </c>
      <c r="B66" s="37" t="s">
        <v>20</v>
      </c>
      <c r="C66" s="38" t="s">
        <v>130</v>
      </c>
      <c r="D66" s="47" t="s">
        <v>131</v>
      </c>
      <c r="E66" s="40" t="s">
        <v>23</v>
      </c>
      <c r="F66" s="41" t="n">
        <v>1</v>
      </c>
      <c r="G66" s="94"/>
      <c r="H66" s="43"/>
      <c r="I66" s="44" t="n">
        <f aca="false">ROUND(H66*F66,2)</f>
        <v>0</v>
      </c>
    </row>
    <row r="67" s="45" customFormat="true" ht="19.5" hidden="false" customHeight="false" outlineLevel="0" collapsed="false">
      <c r="A67" s="50" t="s">
        <v>132</v>
      </c>
      <c r="B67" s="50"/>
      <c r="C67" s="50"/>
      <c r="D67" s="50"/>
      <c r="E67" s="50"/>
      <c r="F67" s="50"/>
      <c r="G67" s="50"/>
      <c r="H67" s="50"/>
      <c r="I67" s="51" t="n">
        <f aca="false">SUM(I49:I66)</f>
        <v>0</v>
      </c>
    </row>
    <row r="68" s="45" customFormat="true" ht="19.5" hidden="false" customHeight="true" outlineLevel="0" collapsed="false">
      <c r="A68" s="33" t="s">
        <v>133</v>
      </c>
      <c r="B68" s="33"/>
      <c r="C68" s="33"/>
      <c r="D68" s="53" t="s">
        <v>134</v>
      </c>
      <c r="E68" s="53"/>
      <c r="F68" s="53"/>
      <c r="G68" s="53"/>
      <c r="H68" s="53"/>
      <c r="I68" s="53"/>
    </row>
    <row r="69" s="45" customFormat="true" ht="30" hidden="false" customHeight="false" outlineLevel="0" collapsed="false">
      <c r="A69" s="93" t="s">
        <v>135</v>
      </c>
      <c r="B69" s="37" t="s">
        <v>25</v>
      </c>
      <c r="C69" s="95" t="s">
        <v>136</v>
      </c>
      <c r="D69" s="39" t="s">
        <v>137</v>
      </c>
      <c r="E69" s="40" t="s">
        <v>35</v>
      </c>
      <c r="F69" s="41" t="n">
        <v>20</v>
      </c>
      <c r="G69" s="46"/>
      <c r="H69" s="43"/>
      <c r="I69" s="44" t="n">
        <f aca="false">ROUND(H69*F69,2)</f>
        <v>0</v>
      </c>
    </row>
    <row r="70" s="45" customFormat="true" ht="30" hidden="false" customHeight="false" outlineLevel="0" collapsed="false">
      <c r="A70" s="93" t="s">
        <v>138</v>
      </c>
      <c r="B70" s="37" t="s">
        <v>25</v>
      </c>
      <c r="C70" s="95" t="s">
        <v>139</v>
      </c>
      <c r="D70" s="47" t="s">
        <v>140</v>
      </c>
      <c r="E70" s="40" t="s">
        <v>141</v>
      </c>
      <c r="F70" s="41" t="n">
        <v>20</v>
      </c>
      <c r="G70" s="46"/>
      <c r="H70" s="43"/>
      <c r="I70" s="44" t="n">
        <f aca="false">ROUND(H70*F70,2)</f>
        <v>0</v>
      </c>
    </row>
    <row r="71" s="45" customFormat="true" ht="45" hidden="false" customHeight="false" outlineLevel="0" collapsed="false">
      <c r="A71" s="93" t="s">
        <v>142</v>
      </c>
      <c r="B71" s="37" t="s">
        <v>33</v>
      </c>
      <c r="C71" s="40" t="n">
        <v>99804</v>
      </c>
      <c r="D71" s="39" t="s">
        <v>143</v>
      </c>
      <c r="E71" s="40" t="s">
        <v>144</v>
      </c>
      <c r="F71" s="41" t="n">
        <v>48.36</v>
      </c>
      <c r="G71" s="46"/>
      <c r="H71" s="43"/>
      <c r="I71" s="44" t="n">
        <f aca="false">ROUND(H71*F71,2)</f>
        <v>0</v>
      </c>
    </row>
    <row r="72" s="45" customFormat="true" ht="19.5" hidden="false" customHeight="false" outlineLevel="0" collapsed="false">
      <c r="A72" s="93" t="s">
        <v>145</v>
      </c>
      <c r="B72" s="37" t="s">
        <v>20</v>
      </c>
      <c r="C72" s="40" t="s">
        <v>146</v>
      </c>
      <c r="D72" s="39" t="s">
        <v>147</v>
      </c>
      <c r="E72" s="40" t="s">
        <v>144</v>
      </c>
      <c r="F72" s="41" t="n">
        <v>60</v>
      </c>
      <c r="G72" s="46"/>
      <c r="H72" s="43"/>
      <c r="I72" s="44" t="n">
        <f aca="false">ROUND(H72*F72,2)</f>
        <v>0</v>
      </c>
    </row>
    <row r="73" s="45" customFormat="true" ht="19.5" hidden="false" customHeight="false" outlineLevel="0" collapsed="false">
      <c r="A73" s="50" t="s">
        <v>148</v>
      </c>
      <c r="B73" s="50"/>
      <c r="C73" s="50"/>
      <c r="D73" s="50"/>
      <c r="E73" s="50"/>
      <c r="F73" s="50"/>
      <c r="G73" s="50"/>
      <c r="H73" s="50"/>
      <c r="I73" s="51" t="n">
        <f aca="false">SUM(I69:I72)</f>
        <v>0</v>
      </c>
    </row>
    <row r="74" s="45" customFormat="true" ht="19.5" hidden="false" customHeight="false" outlineLevel="0" collapsed="false">
      <c r="A74" s="97" t="s">
        <v>149</v>
      </c>
      <c r="B74" s="97"/>
      <c r="C74" s="97"/>
      <c r="D74" s="97"/>
      <c r="E74" s="97"/>
      <c r="F74" s="97"/>
      <c r="G74" s="97"/>
      <c r="H74" s="97"/>
      <c r="I74" s="98" t="n">
        <f aca="false">I73+I67+I47+I43+I36+I32+I23+I16</f>
        <v>0</v>
      </c>
    </row>
    <row r="75" s="45" customFormat="true" ht="18.75" hidden="false" customHeight="false" outlineLevel="0" collapsed="false">
      <c r="A75" s="1"/>
      <c r="B75" s="2"/>
      <c r="C75" s="3"/>
      <c r="D75" s="4"/>
      <c r="E75" s="99"/>
      <c r="F75" s="6"/>
      <c r="G75" s="6"/>
      <c r="H75" s="6"/>
      <c r="I75" s="100"/>
    </row>
    <row r="76" s="45" customFormat="true" ht="19.5" hidden="false" customHeight="false" outlineLevel="0" collapsed="false">
      <c r="A76" s="1"/>
      <c r="B76" s="2"/>
      <c r="C76" s="3"/>
      <c r="D76" s="4"/>
      <c r="E76" s="99"/>
      <c r="F76" s="6"/>
      <c r="G76" s="6"/>
      <c r="H76" s="6"/>
      <c r="I76" s="100"/>
    </row>
    <row r="77" s="52" customFormat="true" ht="19.5" hidden="false" customHeight="true" outlineLevel="0" collapsed="false">
      <c r="A77" s="1"/>
      <c r="B77" s="2"/>
      <c r="C77" s="3"/>
      <c r="D77" s="3"/>
      <c r="E77" s="5"/>
      <c r="F77" s="6"/>
      <c r="G77" s="6"/>
      <c r="H77" s="6"/>
      <c r="I77" s="7"/>
    </row>
    <row r="78" s="35" customFormat="true" ht="19.5" hidden="false" customHeight="true" outlineLevel="0" collapsed="false">
      <c r="A78" s="1"/>
      <c r="B78" s="2"/>
      <c r="C78" s="101"/>
      <c r="D78" s="102"/>
      <c r="E78" s="102"/>
      <c r="F78" s="102"/>
      <c r="G78" s="6"/>
      <c r="H78" s="6"/>
      <c r="I78" s="7"/>
    </row>
    <row r="79" s="62" customFormat="true" ht="18.75" hidden="false" customHeight="true" outlineLevel="0" collapsed="false">
      <c r="A79" s="1"/>
      <c r="B79" s="2"/>
      <c r="C79" s="3"/>
      <c r="D79" s="103" t="s">
        <v>150</v>
      </c>
      <c r="E79" s="103"/>
      <c r="F79" s="103"/>
      <c r="G79" s="6"/>
      <c r="H79" s="6"/>
      <c r="I79" s="7"/>
    </row>
    <row r="80" s="45" customFormat="true" ht="32.25" hidden="false" customHeight="true" outlineLevel="0" collapsed="false">
      <c r="A80" s="104"/>
      <c r="B80" s="105"/>
      <c r="C80" s="106"/>
      <c r="D80" s="107" t="s">
        <v>151</v>
      </c>
      <c r="E80" s="107"/>
      <c r="F80" s="107"/>
      <c r="G80" s="108"/>
      <c r="H80" s="108"/>
      <c r="I80" s="109"/>
    </row>
  </sheetData>
  <mergeCells count="36">
    <mergeCell ref="C1:I1"/>
    <mergeCell ref="C2:I2"/>
    <mergeCell ref="C3:I3"/>
    <mergeCell ref="C4:I4"/>
    <mergeCell ref="A5:I5"/>
    <mergeCell ref="A6:I6"/>
    <mergeCell ref="A7:I7"/>
    <mergeCell ref="A8:I8"/>
    <mergeCell ref="A10:C10"/>
    <mergeCell ref="D10:I10"/>
    <mergeCell ref="A16:H16"/>
    <mergeCell ref="A17:C17"/>
    <mergeCell ref="D17:I17"/>
    <mergeCell ref="A23:H23"/>
    <mergeCell ref="A24:C24"/>
    <mergeCell ref="D24:I24"/>
    <mergeCell ref="A32:H32"/>
    <mergeCell ref="A33:C33"/>
    <mergeCell ref="D33:I33"/>
    <mergeCell ref="A36:H36"/>
    <mergeCell ref="A37:C37"/>
    <mergeCell ref="D37:I37"/>
    <mergeCell ref="A43:H43"/>
    <mergeCell ref="A44:C44"/>
    <mergeCell ref="D44:I44"/>
    <mergeCell ref="A47:H47"/>
    <mergeCell ref="A48:C48"/>
    <mergeCell ref="D48:I48"/>
    <mergeCell ref="A67:H67"/>
    <mergeCell ref="A68:C68"/>
    <mergeCell ref="D68:I68"/>
    <mergeCell ref="A73:H73"/>
    <mergeCell ref="A74:H74"/>
    <mergeCell ref="C77:D77"/>
    <mergeCell ref="D79:F79"/>
    <mergeCell ref="D80:F80"/>
  </mergeCells>
  <conditionalFormatting sqref="I9 I11:I16 I45:I47 I25:I31 F81:I64183 I18:I22 I69:I73">
    <cfRule type="cellIs" priority="2" operator="equal" aboveAverage="0" equalAverage="0" bottom="0" percent="0" rank="0" text="" dxfId="0">
      <formula>0</formula>
    </cfRule>
  </conditionalFormatting>
  <conditionalFormatting sqref="F77:I77 F75:H76 G78:I80">
    <cfRule type="cellIs" priority="3" operator="equal" aboveAverage="0" equalAverage="0" bottom="0" percent="0" rank="0" text="" dxfId="1">
      <formula>0</formula>
    </cfRule>
  </conditionalFormatting>
  <conditionalFormatting sqref="I67">
    <cfRule type="cellIs" priority="4" operator="equal" aboveAverage="0" equalAverage="0" bottom="0" percent="0" rank="0" text="" dxfId="2">
      <formula>0</formula>
    </cfRule>
  </conditionalFormatting>
  <conditionalFormatting sqref="I49">
    <cfRule type="cellIs" priority="5" operator="equal" aboveAverage="0" equalAverage="0" bottom="0" percent="0" rank="0" text="" dxfId="3">
      <formula>0</formula>
    </cfRule>
  </conditionalFormatting>
  <conditionalFormatting sqref="I34">
    <cfRule type="cellIs" priority="6" operator="equal" aboveAverage="0" equalAverage="0" bottom="0" percent="0" rank="0" text="" dxfId="4">
      <formula>0</formula>
    </cfRule>
  </conditionalFormatting>
  <conditionalFormatting sqref="I38">
    <cfRule type="cellIs" priority="7" operator="equal" aboveAverage="0" equalAverage="0" bottom="0" percent="0" rank="0" text="" dxfId="5">
      <formula>0</formula>
    </cfRule>
  </conditionalFormatting>
  <conditionalFormatting sqref="I40">
    <cfRule type="cellIs" priority="8" operator="equal" aboveAverage="0" equalAverage="0" bottom="0" percent="0" rank="0" text="" dxfId="6">
      <formula>0</formula>
    </cfRule>
  </conditionalFormatting>
  <conditionalFormatting sqref="I62">
    <cfRule type="cellIs" priority="9" operator="equal" aboveAverage="0" equalAverage="0" bottom="0" percent="0" rank="0" text="" dxfId="7">
      <formula>0</formula>
    </cfRule>
  </conditionalFormatting>
  <conditionalFormatting sqref="I58">
    <cfRule type="cellIs" priority="10" operator="equal" aboveAverage="0" equalAverage="0" bottom="0" percent="0" rank="0" text="" dxfId="8">
      <formula>0</formula>
    </cfRule>
  </conditionalFormatting>
  <conditionalFormatting sqref="I63:I66">
    <cfRule type="cellIs" priority="11" operator="equal" aboveAverage="0" equalAverage="0" bottom="0" percent="0" rank="0" text="" dxfId="9">
      <formula>0</formula>
    </cfRule>
  </conditionalFormatting>
  <conditionalFormatting sqref="I35">
    <cfRule type="cellIs" priority="12" operator="equal" aboveAverage="0" equalAverage="0" bottom="0" percent="0" rank="0" text="" dxfId="10">
      <formula>0</formula>
    </cfRule>
  </conditionalFormatting>
  <conditionalFormatting sqref="I39">
    <cfRule type="cellIs" priority="13" operator="equal" aboveAverage="0" equalAverage="0" bottom="0" percent="0" rank="0" text="" dxfId="11">
      <formula>0</formula>
    </cfRule>
  </conditionalFormatting>
  <conditionalFormatting sqref="I41">
    <cfRule type="cellIs" priority="14" operator="equal" aboveAverage="0" equalAverage="0" bottom="0" percent="0" rank="0" text="" dxfId="12">
      <formula>0</formula>
    </cfRule>
  </conditionalFormatting>
  <conditionalFormatting sqref="I42">
    <cfRule type="cellIs" priority="15" operator="equal" aboveAverage="0" equalAverage="0" bottom="0" percent="0" rank="0" text="" dxfId="13">
      <formula>0</formula>
    </cfRule>
  </conditionalFormatting>
  <conditionalFormatting sqref="I50:I57">
    <cfRule type="cellIs" priority="16" operator="equal" aboveAverage="0" equalAverage="0" bottom="0" percent="0" rank="0" text="" dxfId="14">
      <formula>0</formula>
    </cfRule>
  </conditionalFormatting>
  <conditionalFormatting sqref="I59:I61">
    <cfRule type="cellIs" priority="17" operator="equal" aboveAverage="0" equalAverage="0" bottom="0" percent="0" rank="0" text="" dxfId="15">
      <formula>0</formula>
    </cfRule>
  </conditionalFormatting>
  <printOptions headings="false" gridLines="false" gridLinesSet="true" horizontalCentered="true" verticalCentered="false"/>
  <pageMargins left="0.196527777777778" right="0.196527777777778" top="0.984027777777778" bottom="0.39375" header="0.511811023622047" footer="0.511811023622047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U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5" zoomScalePageLayoutView="100" workbookViewId="0">
      <selection pane="topLeft" activeCell="M24" activeCellId="0" sqref="M24"/>
    </sheetView>
  </sheetViews>
  <sheetFormatPr defaultColWidth="8.453125" defaultRowHeight="15" zeroHeight="false" outlineLevelRow="0" outlineLevelCol="0"/>
  <cols>
    <col collapsed="false" customWidth="true" hidden="false" outlineLevel="0" max="2" min="2" style="110" width="16.14"/>
    <col collapsed="false" customWidth="true" hidden="false" outlineLevel="0" max="3" min="3" style="110" width="11.14"/>
    <col collapsed="false" customWidth="true" hidden="false" outlineLevel="0" max="4" min="4" style="110" width="11.29"/>
    <col collapsed="false" customWidth="true" hidden="false" outlineLevel="0" max="7" min="6" style="110" width="11.43"/>
    <col collapsed="false" customWidth="true" hidden="true" outlineLevel="0" max="8" min="8" style="110" width="10.85"/>
    <col collapsed="false" customWidth="true" hidden="false" outlineLevel="0" max="9" min="9" style="110" width="11.29"/>
    <col collapsed="false" customWidth="true" hidden="true" outlineLevel="0" max="10" min="10" style="110" width="20.71"/>
    <col collapsed="false" customWidth="true" hidden="true" outlineLevel="0" max="11" min="11" style="110" width="10.14"/>
    <col collapsed="false" customWidth="true" hidden="false" outlineLevel="0" max="13" min="12" style="110" width="11.43"/>
    <col collapsed="false" customWidth="true" hidden="true" outlineLevel="0" max="14" min="14" style="110" width="6"/>
    <col collapsed="false" customWidth="true" hidden="false" outlineLevel="0" max="15" min="15" style="110" width="11.29"/>
    <col collapsed="false" customWidth="true" hidden="true" outlineLevel="0" max="17" min="16" style="110" width="9.14"/>
    <col collapsed="false" customWidth="true" hidden="true" outlineLevel="0" max="18" min="18" style="110" width="11.29"/>
    <col collapsed="false" customWidth="true" hidden="true" outlineLevel="0" max="21" min="19" style="110" width="9.14"/>
  </cols>
  <sheetData>
    <row r="1" customFormat="false" ht="36.75" hidden="false" customHeight="false" outlineLevel="0" collapsed="false">
      <c r="A1" s="111"/>
      <c r="B1" s="112"/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2"/>
      <c r="Q1" s="112"/>
      <c r="R1" s="112"/>
      <c r="S1" s="112"/>
      <c r="T1" s="112"/>
      <c r="U1" s="114"/>
    </row>
    <row r="2" customFormat="false" ht="15" hidden="false" customHeight="false" outlineLevel="0" collapsed="false">
      <c r="A2" s="115"/>
      <c r="B2" s="116"/>
      <c r="C2" s="117" t="s">
        <v>152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8"/>
      <c r="R2" s="118"/>
      <c r="S2" s="116"/>
      <c r="T2" s="116"/>
      <c r="U2" s="119"/>
    </row>
    <row r="3" customFormat="false" ht="15" hidden="false" customHeight="false" outlineLevel="0" collapsed="false">
      <c r="A3" s="115"/>
      <c r="B3" s="116"/>
      <c r="C3" s="120" t="s">
        <v>153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16"/>
      <c r="Q3" s="116"/>
      <c r="R3" s="116"/>
      <c r="S3" s="116"/>
      <c r="T3" s="116"/>
      <c r="U3" s="119"/>
    </row>
    <row r="4" customFormat="false" ht="15" hidden="false" customHeight="false" outlineLevel="0" collapsed="false">
      <c r="A4" s="115"/>
      <c r="B4" s="116"/>
      <c r="C4" s="120" t="s">
        <v>154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16"/>
      <c r="Q4" s="116"/>
      <c r="R4" s="116"/>
      <c r="S4" s="116"/>
      <c r="T4" s="116"/>
      <c r="U4" s="119"/>
    </row>
    <row r="5" customFormat="false" ht="15" hidden="false" customHeight="false" outlineLevel="0" collapsed="false">
      <c r="A5" s="115"/>
      <c r="B5" s="116"/>
      <c r="C5" s="121" t="s">
        <v>155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16"/>
      <c r="Q5" s="116"/>
      <c r="R5" s="116"/>
      <c r="S5" s="116"/>
      <c r="T5" s="116"/>
      <c r="U5" s="119"/>
    </row>
    <row r="6" customFormat="false" ht="15.75" hidden="false" customHeight="true" outlineLevel="0" collapsed="false">
      <c r="A6" s="122" t="s">
        <v>156</v>
      </c>
      <c r="B6" s="123"/>
      <c r="C6" s="124"/>
      <c r="D6" s="125"/>
      <c r="E6" s="125"/>
      <c r="F6" s="126"/>
      <c r="G6" s="125"/>
      <c r="H6" s="125"/>
      <c r="I6" s="125"/>
      <c r="J6" s="125"/>
      <c r="K6" s="125"/>
      <c r="L6" s="125"/>
      <c r="M6" s="125"/>
      <c r="N6" s="125"/>
      <c r="O6" s="127"/>
      <c r="P6" s="128"/>
      <c r="Q6" s="126"/>
      <c r="R6" s="126"/>
      <c r="S6" s="129"/>
      <c r="T6" s="126"/>
      <c r="U6" s="130"/>
    </row>
    <row r="7" customFormat="false" ht="15" hidden="false" customHeight="true" outlineLevel="0" collapsed="false">
      <c r="A7" s="131" t="s">
        <v>0</v>
      </c>
      <c r="B7" s="132"/>
      <c r="C7" s="133"/>
      <c r="D7" s="125"/>
      <c r="E7" s="125"/>
      <c r="F7" s="134"/>
      <c r="G7" s="125"/>
      <c r="H7" s="125"/>
      <c r="I7" s="125"/>
      <c r="J7" s="125"/>
      <c r="K7" s="125"/>
      <c r="L7" s="125"/>
      <c r="M7" s="125"/>
      <c r="N7" s="125"/>
      <c r="O7" s="127"/>
      <c r="P7" s="125"/>
      <c r="Q7" s="125"/>
      <c r="R7" s="125"/>
      <c r="S7" s="135"/>
      <c r="T7" s="136"/>
      <c r="U7" s="137"/>
    </row>
    <row r="8" customFormat="false" ht="15" hidden="false" customHeight="false" outlineLevel="0" collapsed="false">
      <c r="A8" s="115"/>
      <c r="B8" s="116"/>
      <c r="C8" s="116"/>
      <c r="D8" s="99"/>
      <c r="E8" s="138"/>
      <c r="F8" s="99"/>
      <c r="G8" s="125"/>
      <c r="H8" s="125"/>
      <c r="I8" s="125"/>
      <c r="J8" s="125"/>
      <c r="K8" s="125"/>
      <c r="L8" s="125"/>
      <c r="M8" s="125"/>
      <c r="N8" s="125"/>
      <c r="O8" s="127"/>
      <c r="P8" s="125"/>
      <c r="Q8" s="125"/>
      <c r="R8" s="125"/>
      <c r="S8" s="99"/>
      <c r="T8" s="116"/>
      <c r="U8" s="119"/>
    </row>
    <row r="9" customFormat="false" ht="15" hidden="false" customHeight="false" outlineLevel="0" collapsed="false">
      <c r="A9" s="122" t="s">
        <v>157</v>
      </c>
      <c r="B9" s="139"/>
      <c r="C9" s="123"/>
      <c r="D9" s="139"/>
      <c r="E9" s="124"/>
      <c r="F9" s="99"/>
      <c r="G9" s="125"/>
      <c r="H9" s="125"/>
      <c r="I9" s="125"/>
      <c r="J9" s="125"/>
      <c r="K9" s="125"/>
      <c r="L9" s="125"/>
      <c r="M9" s="125"/>
      <c r="N9" s="125"/>
      <c r="O9" s="127"/>
      <c r="P9" s="125"/>
      <c r="Q9" s="125"/>
      <c r="R9" s="125"/>
      <c r="S9" s="116"/>
      <c r="T9" s="99"/>
      <c r="U9" s="140"/>
    </row>
    <row r="10" customFormat="false" ht="15" hidden="false" customHeight="true" outlineLevel="0" collapsed="false">
      <c r="A10" s="141" t="s">
        <v>158</v>
      </c>
      <c r="B10" s="141"/>
      <c r="C10" s="141"/>
      <c r="D10" s="141"/>
      <c r="E10" s="141"/>
      <c r="F10" s="99"/>
      <c r="G10" s="116"/>
      <c r="H10" s="116"/>
      <c r="I10" s="116"/>
      <c r="J10" s="142"/>
      <c r="K10" s="116"/>
      <c r="L10" s="116"/>
      <c r="M10" s="116"/>
      <c r="N10" s="116"/>
      <c r="O10" s="119"/>
      <c r="P10" s="116"/>
      <c r="Q10" s="116"/>
      <c r="R10" s="116"/>
      <c r="S10" s="116"/>
      <c r="T10" s="99"/>
      <c r="U10" s="140"/>
    </row>
    <row r="11" customFormat="false" ht="15" hidden="false" customHeight="false" outlineLevel="0" collapsed="false">
      <c r="A11" s="143" t="s">
        <v>5</v>
      </c>
      <c r="B11" s="143"/>
      <c r="C11" s="143"/>
      <c r="D11" s="143"/>
      <c r="E11" s="143"/>
      <c r="F11" s="99"/>
      <c r="G11" s="99"/>
      <c r="H11" s="125"/>
      <c r="I11" s="125"/>
      <c r="J11" s="125"/>
      <c r="K11" s="125"/>
      <c r="L11" s="125"/>
      <c r="M11" s="125"/>
      <c r="N11" s="125"/>
      <c r="O11" s="127"/>
      <c r="P11" s="125"/>
      <c r="Q11" s="125"/>
      <c r="R11" s="125"/>
      <c r="S11" s="99"/>
      <c r="T11" s="116"/>
      <c r="U11" s="119"/>
    </row>
    <row r="12" customFormat="false" ht="15.75" hidden="false" customHeight="false" outlineLevel="0" collapsed="false">
      <c r="A12" s="115"/>
      <c r="B12" s="116"/>
      <c r="C12" s="116"/>
      <c r="D12" s="116"/>
      <c r="E12" s="142"/>
      <c r="F12" s="116"/>
      <c r="G12" s="116"/>
      <c r="H12" s="116"/>
      <c r="I12" s="116"/>
      <c r="J12" s="116"/>
      <c r="K12" s="116"/>
      <c r="L12" s="116"/>
      <c r="M12" s="116"/>
      <c r="N12" s="116"/>
      <c r="O12" s="119"/>
      <c r="P12" s="116"/>
      <c r="Q12" s="116"/>
      <c r="R12" s="116"/>
      <c r="S12" s="116"/>
      <c r="T12" s="116"/>
      <c r="U12" s="119"/>
    </row>
    <row r="13" customFormat="false" ht="15" hidden="false" customHeight="false" outlineLevel="0" collapsed="false">
      <c r="A13" s="144" t="s">
        <v>159</v>
      </c>
      <c r="B13" s="145" t="s">
        <v>160</v>
      </c>
      <c r="C13" s="145"/>
      <c r="D13" s="145" t="s">
        <v>161</v>
      </c>
      <c r="E13" s="146" t="s">
        <v>162</v>
      </c>
      <c r="F13" s="147" t="s">
        <v>163</v>
      </c>
      <c r="G13" s="147"/>
      <c r="H13" s="147"/>
      <c r="I13" s="147"/>
      <c r="J13" s="147" t="s">
        <v>164</v>
      </c>
      <c r="K13" s="147"/>
      <c r="L13" s="147"/>
      <c r="M13" s="147"/>
      <c r="N13" s="147"/>
      <c r="O13" s="147"/>
      <c r="P13" s="148"/>
      <c r="Q13" s="148"/>
      <c r="R13" s="148"/>
      <c r="S13" s="148"/>
      <c r="T13" s="148"/>
      <c r="U13" s="148"/>
    </row>
    <row r="14" customFormat="false" ht="15" hidden="false" customHeight="false" outlineLevel="0" collapsed="false">
      <c r="A14" s="144"/>
      <c r="B14" s="145"/>
      <c r="C14" s="145"/>
      <c r="D14" s="145"/>
      <c r="E14" s="146"/>
      <c r="F14" s="149" t="s">
        <v>165</v>
      </c>
      <c r="G14" s="149"/>
      <c r="H14" s="150" t="s">
        <v>166</v>
      </c>
      <c r="I14" s="150"/>
      <c r="J14" s="149" t="s">
        <v>165</v>
      </c>
      <c r="K14" s="149"/>
      <c r="L14" s="149"/>
      <c r="M14" s="149"/>
      <c r="N14" s="150" t="s">
        <v>166</v>
      </c>
      <c r="O14" s="150"/>
      <c r="P14" s="151"/>
      <c r="Q14" s="151"/>
      <c r="R14" s="151"/>
      <c r="S14" s="151"/>
      <c r="T14" s="150"/>
      <c r="U14" s="150"/>
    </row>
    <row r="15" customFormat="false" ht="15.75" hidden="false" customHeight="false" outlineLevel="0" collapsed="false">
      <c r="A15" s="144"/>
      <c r="B15" s="145"/>
      <c r="C15" s="145"/>
      <c r="D15" s="145"/>
      <c r="E15" s="146"/>
      <c r="F15" s="152" t="s">
        <v>167</v>
      </c>
      <c r="G15" s="153" t="s">
        <v>168</v>
      </c>
      <c r="H15" s="153" t="s">
        <v>169</v>
      </c>
      <c r="I15" s="154" t="s">
        <v>168</v>
      </c>
      <c r="J15" s="152" t="s">
        <v>170</v>
      </c>
      <c r="K15" s="153" t="s">
        <v>171</v>
      </c>
      <c r="L15" s="153" t="s">
        <v>167</v>
      </c>
      <c r="M15" s="153" t="s">
        <v>168</v>
      </c>
      <c r="N15" s="153" t="s">
        <v>169</v>
      </c>
      <c r="O15" s="154" t="s">
        <v>168</v>
      </c>
      <c r="P15" s="155"/>
      <c r="Q15" s="156"/>
      <c r="R15" s="156"/>
      <c r="S15" s="156"/>
      <c r="T15" s="156"/>
      <c r="U15" s="157"/>
    </row>
    <row r="16" customFormat="false" ht="15" hidden="false" customHeight="false" outlineLevel="0" collapsed="false">
      <c r="A16" s="158" t="n">
        <v>1</v>
      </c>
      <c r="B16" s="159" t="s">
        <v>18</v>
      </c>
      <c r="C16" s="159"/>
      <c r="D16" s="160" t="n">
        <f aca="false">ORÇAMENTO!I16</f>
        <v>0</v>
      </c>
      <c r="E16" s="161" t="n">
        <f aca="false">IF($D$25=0,0,D16/$D$25)</f>
        <v>0</v>
      </c>
      <c r="F16" s="162" t="n">
        <f aca="false">G16*D16</f>
        <v>0</v>
      </c>
      <c r="G16" s="163" t="n">
        <v>0</v>
      </c>
      <c r="H16" s="160" t="n">
        <f aca="false">F16</f>
        <v>0</v>
      </c>
      <c r="I16" s="164" t="str">
        <f aca="false">IF($D16=0,"",G16)</f>
        <v/>
      </c>
      <c r="J16" s="162"/>
      <c r="K16" s="165"/>
      <c r="L16" s="165" t="n">
        <f aca="false">M16*D16</f>
        <v>0</v>
      </c>
      <c r="M16" s="163" t="n">
        <v>0</v>
      </c>
      <c r="N16" s="160" t="str">
        <f aca="false">IF(OR($C16=0,G$24=100%),"",SUM(F16,L16))</f>
        <v/>
      </c>
      <c r="O16" s="164" t="n">
        <f aca="false">IF(OR($D16=0,G$24=100%),0,I16+M16)</f>
        <v>0</v>
      </c>
      <c r="P16" s="166"/>
      <c r="Q16" s="167"/>
      <c r="R16" s="168"/>
      <c r="S16" s="168"/>
      <c r="T16" s="169"/>
      <c r="U16" s="170"/>
    </row>
    <row r="17" customFormat="false" ht="15" hidden="false" customHeight="true" outlineLevel="0" collapsed="false">
      <c r="A17" s="171" t="n">
        <v>2</v>
      </c>
      <c r="B17" s="172" t="s">
        <v>41</v>
      </c>
      <c r="C17" s="172"/>
      <c r="D17" s="169" t="n">
        <f aca="false">ORÇAMENTO!I23</f>
        <v>0</v>
      </c>
      <c r="E17" s="173" t="n">
        <f aca="false">IF($D$25=0,0,D17/$D$25)</f>
        <v>0</v>
      </c>
      <c r="F17" s="174" t="n">
        <f aca="false">G17*D17</f>
        <v>0</v>
      </c>
      <c r="G17" s="168" t="n">
        <v>0</v>
      </c>
      <c r="H17" s="169" t="n">
        <f aca="false">F17</f>
        <v>0</v>
      </c>
      <c r="I17" s="170" t="str">
        <f aca="false">IF($D17=0,"",G17)</f>
        <v/>
      </c>
      <c r="J17" s="174"/>
      <c r="K17" s="167"/>
      <c r="L17" s="167" t="n">
        <f aca="false">M17*D17</f>
        <v>0</v>
      </c>
      <c r="M17" s="168" t="n">
        <v>0</v>
      </c>
      <c r="N17" s="169" t="str">
        <f aca="false">IF(OR($C17=0,G$24=100%),"",SUM(F17,L17))</f>
        <v/>
      </c>
      <c r="O17" s="170" t="n">
        <f aca="false">IF(OR($D17=0,G$24=100%),0,I17+M17)</f>
        <v>0</v>
      </c>
      <c r="P17" s="166"/>
      <c r="Q17" s="167"/>
      <c r="R17" s="168"/>
      <c r="S17" s="168"/>
      <c r="T17" s="169"/>
      <c r="U17" s="170"/>
    </row>
    <row r="18" customFormat="false" ht="15" hidden="false" customHeight="true" outlineLevel="0" collapsed="false">
      <c r="A18" s="171" t="n">
        <v>3</v>
      </c>
      <c r="B18" s="172" t="s">
        <v>54</v>
      </c>
      <c r="C18" s="172"/>
      <c r="D18" s="169" t="n">
        <f aca="false">ORÇAMENTO!I32</f>
        <v>0</v>
      </c>
      <c r="E18" s="173" t="n">
        <f aca="false">IF($D$25=0,0,D18/$D$25)</f>
        <v>0</v>
      </c>
      <c r="F18" s="174" t="n">
        <f aca="false">G18*D18</f>
        <v>0</v>
      </c>
      <c r="G18" s="168" t="n">
        <v>0</v>
      </c>
      <c r="H18" s="168"/>
      <c r="I18" s="170" t="str">
        <f aca="false">IF($D18=0,"",G18)</f>
        <v/>
      </c>
      <c r="J18" s="174"/>
      <c r="K18" s="167"/>
      <c r="L18" s="167" t="n">
        <f aca="false">M18*D18</f>
        <v>0</v>
      </c>
      <c r="M18" s="168" t="n">
        <v>0</v>
      </c>
      <c r="N18" s="169" t="str">
        <f aca="false">IF(OR($C18=0,G$24=100%),"",SUM(F18,L18))</f>
        <v/>
      </c>
      <c r="O18" s="170" t="n">
        <f aca="false">IF(OR($D18=0,G$24=100%),0,I18+M18)</f>
        <v>0</v>
      </c>
      <c r="P18" s="166"/>
      <c r="Q18" s="167"/>
      <c r="R18" s="167"/>
      <c r="S18" s="168"/>
      <c r="T18" s="169"/>
      <c r="U18" s="170"/>
    </row>
    <row r="19" customFormat="false" ht="15" hidden="false" customHeight="true" outlineLevel="0" collapsed="false">
      <c r="A19" s="171" t="n">
        <v>4</v>
      </c>
      <c r="B19" s="172" t="s">
        <v>70</v>
      </c>
      <c r="C19" s="172"/>
      <c r="D19" s="169" t="n">
        <f aca="false">ORÇAMENTO!I36</f>
        <v>0</v>
      </c>
      <c r="E19" s="173" t="n">
        <f aca="false">IF($D$25=0,0,D19/$D$25)</f>
        <v>0</v>
      </c>
      <c r="F19" s="174" t="n">
        <f aca="false">G19*D19</f>
        <v>0</v>
      </c>
      <c r="G19" s="168" t="n">
        <v>0</v>
      </c>
      <c r="H19" s="168"/>
      <c r="I19" s="170" t="str">
        <f aca="false">IF($D19=0,"",G19)</f>
        <v/>
      </c>
      <c r="J19" s="174"/>
      <c r="K19" s="167"/>
      <c r="L19" s="167" t="n">
        <f aca="false">M19*D19</f>
        <v>0</v>
      </c>
      <c r="M19" s="168" t="n">
        <v>0</v>
      </c>
      <c r="N19" s="169" t="str">
        <f aca="false">IF(OR($C19=0,G$24=100%),"",SUM(F19,L19))</f>
        <v/>
      </c>
      <c r="O19" s="170" t="n">
        <f aca="false">IF(OR($D19=0,G$24=100%),0,I19+M19)</f>
        <v>0</v>
      </c>
      <c r="P19" s="166"/>
      <c r="Q19" s="167"/>
      <c r="R19" s="167"/>
      <c r="S19" s="168"/>
      <c r="T19" s="169"/>
      <c r="U19" s="170"/>
    </row>
    <row r="20" customFormat="false" ht="15" hidden="false" customHeight="true" outlineLevel="0" collapsed="false">
      <c r="A20" s="171" t="n">
        <v>5</v>
      </c>
      <c r="B20" s="172" t="s">
        <v>76</v>
      </c>
      <c r="C20" s="172"/>
      <c r="D20" s="169" t="n">
        <f aca="false">ORÇAMENTO!I43</f>
        <v>0</v>
      </c>
      <c r="E20" s="173" t="n">
        <f aca="false">IF($D$25=0,0,D20/$D$25)</f>
        <v>0</v>
      </c>
      <c r="F20" s="174" t="n">
        <f aca="false">G20*D20</f>
        <v>0</v>
      </c>
      <c r="G20" s="168" t="n">
        <v>0</v>
      </c>
      <c r="H20" s="169" t="n">
        <f aca="false">F20</f>
        <v>0</v>
      </c>
      <c r="I20" s="170" t="str">
        <f aca="false">IF($D20=0,"",G20)</f>
        <v/>
      </c>
      <c r="J20" s="174"/>
      <c r="K20" s="167"/>
      <c r="L20" s="167" t="n">
        <f aca="false">M20*D20</f>
        <v>0</v>
      </c>
      <c r="M20" s="168" t="n">
        <v>0</v>
      </c>
      <c r="N20" s="169" t="str">
        <f aca="false">IF(OR($C20=0,G$24=100%),"",SUM(F20,L20))</f>
        <v/>
      </c>
      <c r="O20" s="170" t="n">
        <f aca="false">IF(OR($D20=0,G$24=100%),0,I20+M20)</f>
        <v>0</v>
      </c>
      <c r="P20" s="166"/>
      <c r="Q20" s="167"/>
      <c r="R20" s="168"/>
      <c r="S20" s="168"/>
      <c r="T20" s="169"/>
      <c r="U20" s="170"/>
    </row>
    <row r="21" customFormat="false" ht="15" hidden="false" customHeight="true" outlineLevel="0" collapsed="false">
      <c r="A21" s="171" t="n">
        <v>6</v>
      </c>
      <c r="B21" s="172" t="s">
        <v>87</v>
      </c>
      <c r="C21" s="172"/>
      <c r="D21" s="169" t="n">
        <f aca="false">ORÇAMENTO!I47</f>
        <v>0</v>
      </c>
      <c r="E21" s="173" t="n">
        <f aca="false">IF($D$25=0,0,D21/$D$25)</f>
        <v>0</v>
      </c>
      <c r="F21" s="174" t="n">
        <f aca="false">G21*D21</f>
        <v>0</v>
      </c>
      <c r="G21" s="168" t="n">
        <v>0</v>
      </c>
      <c r="H21" s="168"/>
      <c r="I21" s="170" t="str">
        <f aca="false">IF($D21=0,"",G21)</f>
        <v/>
      </c>
      <c r="J21" s="174"/>
      <c r="K21" s="167"/>
      <c r="L21" s="167" t="n">
        <f aca="false">M21*D21</f>
        <v>0</v>
      </c>
      <c r="M21" s="168" t="n">
        <v>0</v>
      </c>
      <c r="N21" s="169" t="str">
        <f aca="false">IF(OR($C21=0,G$24=100%),"",SUM(F21,L21))</f>
        <v/>
      </c>
      <c r="O21" s="170" t="n">
        <f aca="false">IF(OR($D21=0,G$24=100%),0,I21+M21)</f>
        <v>0</v>
      </c>
      <c r="P21" s="166"/>
      <c r="Q21" s="167"/>
      <c r="R21" s="167"/>
      <c r="S21" s="168"/>
      <c r="T21" s="169"/>
      <c r="U21" s="170"/>
    </row>
    <row r="22" customFormat="false" ht="15" hidden="false" customHeight="true" outlineLevel="0" collapsed="false">
      <c r="A22" s="171" t="n">
        <v>7</v>
      </c>
      <c r="B22" s="172" t="s">
        <v>94</v>
      </c>
      <c r="C22" s="172"/>
      <c r="D22" s="169" t="n">
        <f aca="false">ORÇAMENTO!I67</f>
        <v>0</v>
      </c>
      <c r="E22" s="173" t="n">
        <f aca="false">IF($D$25=0,0,D22/$D$25)</f>
        <v>0</v>
      </c>
      <c r="F22" s="174" t="n">
        <f aca="false">G22*D22</f>
        <v>0</v>
      </c>
      <c r="G22" s="168" t="n">
        <v>0</v>
      </c>
      <c r="H22" s="168"/>
      <c r="I22" s="170" t="str">
        <f aca="false">IF($D22=0,"",G22)</f>
        <v/>
      </c>
      <c r="J22" s="174"/>
      <c r="K22" s="167"/>
      <c r="L22" s="167" t="n">
        <f aca="false">M22*D22</f>
        <v>0</v>
      </c>
      <c r="M22" s="168" t="n">
        <v>0</v>
      </c>
      <c r="N22" s="169" t="str">
        <f aca="false">IF(OR($C22=0,G$24=100%),"",SUM(F22,L22))</f>
        <v/>
      </c>
      <c r="O22" s="170" t="n">
        <f aca="false">IF(OR($D22=0,G$24=100%),0,I22+M22)</f>
        <v>0</v>
      </c>
      <c r="P22" s="166"/>
      <c r="Q22" s="167"/>
      <c r="R22" s="167"/>
      <c r="S22" s="168"/>
      <c r="T22" s="169"/>
      <c r="U22" s="170"/>
    </row>
    <row r="23" customFormat="false" ht="27.75" hidden="false" customHeight="true" outlineLevel="0" collapsed="false">
      <c r="A23" s="171" t="n">
        <v>8</v>
      </c>
      <c r="B23" s="172" t="s">
        <v>134</v>
      </c>
      <c r="C23" s="172"/>
      <c r="D23" s="175" t="n">
        <f aca="false">ORÇAMENTO!I73</f>
        <v>0</v>
      </c>
      <c r="E23" s="176" t="n">
        <f aca="false">IF($D$25=0,0,D23/$D$25)</f>
        <v>0</v>
      </c>
      <c r="F23" s="177" t="n">
        <f aca="false">G23*D23</f>
        <v>0</v>
      </c>
      <c r="G23" s="178" t="n">
        <v>0</v>
      </c>
      <c r="H23" s="179"/>
      <c r="I23" s="180" t="str">
        <f aca="false">IF($D23=0,"",G23)</f>
        <v/>
      </c>
      <c r="J23" s="181"/>
      <c r="K23" s="182"/>
      <c r="L23" s="183" t="n">
        <f aca="false">M23*D23</f>
        <v>0</v>
      </c>
      <c r="M23" s="184" t="n">
        <v>0</v>
      </c>
      <c r="N23" s="185" t="str">
        <f aca="false">IF(OR($C23=0,G$24=100%),"",SUM(F23,L23))</f>
        <v/>
      </c>
      <c r="O23" s="180" t="n">
        <f aca="false">IF(OR($D23=0,G$24=100%),0,I23+M23)</f>
        <v>0</v>
      </c>
      <c r="P23" s="166"/>
      <c r="Q23" s="167"/>
      <c r="R23" s="167"/>
      <c r="S23" s="168"/>
      <c r="T23" s="169"/>
      <c r="U23" s="170"/>
    </row>
    <row r="24" customFormat="false" ht="16.5" hidden="false" customHeight="false" outlineLevel="0" collapsed="false">
      <c r="A24" s="186"/>
      <c r="B24" s="187"/>
      <c r="C24" s="187"/>
      <c r="D24" s="188" t="s">
        <v>172</v>
      </c>
      <c r="E24" s="188"/>
      <c r="F24" s="189" t="n">
        <f aca="false">SUM(F16:F23)</f>
        <v>0</v>
      </c>
      <c r="G24" s="190" t="str">
        <f aca="false">IF($D$25=0,"",F24/$D$25)</f>
        <v/>
      </c>
      <c r="H24" s="191"/>
      <c r="I24" s="192"/>
      <c r="J24" s="193" t="n">
        <f aca="false">SUM(J16:J19)</f>
        <v>0</v>
      </c>
      <c r="K24" s="194" t="n">
        <f aca="false">SUM(K16:K19)</f>
        <v>0</v>
      </c>
      <c r="L24" s="195" t="n">
        <f aca="false">SUM(L16:L23)</f>
        <v>0</v>
      </c>
      <c r="M24" s="196" t="str">
        <f aca="false">IF($D$25=0,"",L24/$D$25)</f>
        <v/>
      </c>
      <c r="N24" s="191"/>
      <c r="O24" s="192"/>
      <c r="P24" s="197"/>
      <c r="Q24" s="198"/>
      <c r="R24" s="199"/>
      <c r="S24" s="200"/>
      <c r="T24" s="201"/>
      <c r="U24" s="202"/>
    </row>
    <row r="25" customFormat="false" ht="15.75" hidden="false" customHeight="false" outlineLevel="0" collapsed="false">
      <c r="A25" s="203"/>
      <c r="B25" s="145" t="s">
        <v>173</v>
      </c>
      <c r="C25" s="145"/>
      <c r="D25" s="204" t="n">
        <f aca="false">SUM(D16:D23)</f>
        <v>0</v>
      </c>
      <c r="E25" s="205" t="n">
        <f aca="false">IF(D25=0,0,SUM(E16:E23))</f>
        <v>0</v>
      </c>
      <c r="F25" s="206"/>
      <c r="G25" s="207"/>
      <c r="H25" s="207"/>
      <c r="I25" s="208"/>
      <c r="J25" s="209" t="e">
        <f aca="false">IF(G$24=100%,0,J24+#REF!)</f>
        <v>#REF!</v>
      </c>
      <c r="K25" s="210" t="e">
        <f aca="false">IF(G$24=100%,0,K24+#REF!)</f>
        <v>#REF!</v>
      </c>
      <c r="L25" s="211" t="n">
        <f aca="false">IF(G24=100%,0,SUM(L24,F24))</f>
        <v>0</v>
      </c>
      <c r="M25" s="212" t="str">
        <f aca="false">IF($D$25=0,"",ROUND(L25/$D$25,4))</f>
        <v/>
      </c>
      <c r="N25" s="207"/>
      <c r="O25" s="208"/>
      <c r="P25" s="213"/>
      <c r="Q25" s="214"/>
      <c r="R25" s="215"/>
      <c r="S25" s="216"/>
      <c r="T25" s="217"/>
      <c r="U25" s="218"/>
    </row>
    <row r="26" customFormat="false" ht="15" hidden="false" customHeight="false" outlineLevel="0" collapsed="false">
      <c r="A26" s="219"/>
      <c r="B26" s="220"/>
      <c r="C26" s="220"/>
      <c r="D26" s="221"/>
      <c r="E26" s="221"/>
      <c r="F26" s="116"/>
      <c r="G26" s="116"/>
      <c r="H26" s="116"/>
      <c r="I26" s="116"/>
      <c r="J26" s="222"/>
      <c r="K26" s="222"/>
      <c r="L26" s="222"/>
      <c r="M26" s="116"/>
      <c r="N26" s="116"/>
      <c r="O26" s="119"/>
      <c r="P26" s="116"/>
      <c r="Q26" s="116"/>
      <c r="R26" s="116"/>
      <c r="S26" s="223"/>
      <c r="T26" s="116"/>
      <c r="U26" s="119"/>
    </row>
    <row r="27" customFormat="false" ht="15" hidden="false" customHeight="false" outlineLevel="0" collapsed="false">
      <c r="A27" s="224" t="s">
        <v>174</v>
      </c>
      <c r="B27" s="225"/>
      <c r="C27" s="225"/>
      <c r="D27" s="226"/>
      <c r="E27" s="125"/>
      <c r="F27" s="125"/>
      <c r="G27" s="125"/>
      <c r="H27" s="125"/>
      <c r="I27" s="125"/>
      <c r="J27" s="125"/>
      <c r="K27" s="125"/>
      <c r="L27" s="125"/>
      <c r="M27" s="227"/>
      <c r="N27" s="125"/>
      <c r="O27" s="127"/>
      <c r="P27" s="125"/>
      <c r="Q27" s="125"/>
      <c r="R27" s="125"/>
      <c r="S27" s="125"/>
      <c r="T27" s="125"/>
      <c r="U27" s="127"/>
    </row>
    <row r="28" customFormat="false" ht="15" hidden="false" customHeight="false" outlineLevel="0" collapsed="false">
      <c r="A28" s="228" t="s">
        <v>175</v>
      </c>
      <c r="B28" s="116"/>
      <c r="C28" s="116"/>
      <c r="D28" s="125"/>
      <c r="E28" s="125"/>
      <c r="F28" s="125"/>
      <c r="G28" s="125"/>
      <c r="H28" s="125"/>
      <c r="I28" s="229"/>
      <c r="J28" s="125"/>
      <c r="K28" s="230"/>
      <c r="L28" s="125"/>
      <c r="M28" s="125"/>
      <c r="N28" s="231"/>
      <c r="O28" s="119"/>
      <c r="P28" s="125"/>
      <c r="Q28" s="125"/>
      <c r="R28" s="125"/>
      <c r="S28" s="125"/>
      <c r="T28" s="125"/>
      <c r="U28" s="127"/>
    </row>
    <row r="29" customFormat="false" ht="15" hidden="false" customHeight="false" outlineLevel="0" collapsed="false">
      <c r="A29" s="115"/>
      <c r="B29" s="125"/>
      <c r="C29" s="125"/>
      <c r="D29" s="125"/>
      <c r="E29" s="125"/>
      <c r="F29" s="125"/>
      <c r="G29" s="125"/>
      <c r="H29" s="232"/>
      <c r="I29" s="125"/>
      <c r="J29" s="125"/>
      <c r="K29" s="125"/>
      <c r="L29" s="125"/>
      <c r="M29" s="125"/>
      <c r="N29" s="125"/>
      <c r="O29" s="127"/>
      <c r="P29" s="125"/>
      <c r="Q29" s="125"/>
      <c r="R29" s="125"/>
      <c r="S29" s="125"/>
      <c r="T29" s="125"/>
      <c r="U29" s="127"/>
    </row>
    <row r="30" customFormat="false" ht="15" hidden="false" customHeight="false" outlineLevel="0" collapsed="false">
      <c r="A30" s="115"/>
      <c r="B30" s="125"/>
      <c r="C30" s="233"/>
      <c r="D30" s="233"/>
      <c r="E30" s="233"/>
      <c r="F30" s="233"/>
      <c r="G30" s="125"/>
      <c r="H30" s="125"/>
      <c r="I30" s="234" t="s">
        <v>176</v>
      </c>
      <c r="J30" s="234"/>
      <c r="K30" s="234"/>
      <c r="L30" s="234"/>
      <c r="M30" s="234"/>
      <c r="N30" s="234"/>
      <c r="O30" s="235"/>
      <c r="P30" s="234"/>
      <c r="Q30" s="125"/>
      <c r="R30" s="125"/>
      <c r="S30" s="125"/>
      <c r="T30" s="125"/>
      <c r="U30" s="127"/>
    </row>
    <row r="31" customFormat="false" ht="15" hidden="false" customHeight="false" outlineLevel="0" collapsed="false">
      <c r="A31" s="115"/>
      <c r="B31" s="116"/>
      <c r="C31" s="236"/>
      <c r="D31" s="237"/>
      <c r="E31" s="237"/>
      <c r="F31" s="237"/>
      <c r="G31" s="125"/>
      <c r="H31" s="125"/>
      <c r="I31" s="238" t="s">
        <v>177</v>
      </c>
      <c r="J31" s="239" t="s">
        <v>150</v>
      </c>
      <c r="K31" s="239"/>
      <c r="L31" s="239"/>
      <c r="M31" s="239"/>
      <c r="N31" s="239"/>
      <c r="O31" s="239"/>
      <c r="P31" s="125"/>
      <c r="Q31" s="125"/>
      <c r="R31" s="125"/>
      <c r="S31" s="125"/>
      <c r="T31" s="125"/>
      <c r="U31" s="127"/>
    </row>
    <row r="32" customFormat="false" ht="15.75" hidden="false" customHeight="false" outlineLevel="0" collapsed="false">
      <c r="A32" s="240"/>
      <c r="B32" s="241"/>
      <c r="C32" s="242"/>
      <c r="D32" s="243"/>
      <c r="E32" s="244"/>
      <c r="F32" s="245"/>
      <c r="G32" s="242"/>
      <c r="H32" s="242"/>
      <c r="I32" s="245" t="s">
        <v>178</v>
      </c>
      <c r="J32" s="246" t="n">
        <v>5062053931</v>
      </c>
      <c r="K32" s="246"/>
      <c r="L32" s="246"/>
      <c r="M32" s="246"/>
      <c r="N32" s="246"/>
      <c r="O32" s="246"/>
      <c r="P32" s="247"/>
      <c r="Q32" s="242"/>
      <c r="R32" s="242"/>
      <c r="S32" s="242"/>
      <c r="T32" s="247"/>
      <c r="U32" s="248"/>
    </row>
    <row r="33" customFormat="false" ht="15" hidden="false" customHeight="false" outlineLevel="0" collapsed="false">
      <c r="J33" s="249" t="s">
        <v>179</v>
      </c>
      <c r="K33" s="250" t="s">
        <v>180</v>
      </c>
      <c r="L33" s="251"/>
      <c r="M33" s="252"/>
      <c r="N33" s="251"/>
    </row>
  </sheetData>
  <mergeCells count="33">
    <mergeCell ref="C1:O1"/>
    <mergeCell ref="C2:O2"/>
    <mergeCell ref="C3:O3"/>
    <mergeCell ref="C4:O4"/>
    <mergeCell ref="C5:O5"/>
    <mergeCell ref="A10:E10"/>
    <mergeCell ref="A11:E11"/>
    <mergeCell ref="A13:A15"/>
    <mergeCell ref="B13:C15"/>
    <mergeCell ref="D13:D15"/>
    <mergeCell ref="E13:E15"/>
    <mergeCell ref="F13:I13"/>
    <mergeCell ref="J13:O13"/>
    <mergeCell ref="P13:U13"/>
    <mergeCell ref="F14:G14"/>
    <mergeCell ref="H14:I14"/>
    <mergeCell ref="J14:M14"/>
    <mergeCell ref="N14:O14"/>
    <mergeCell ref="P14:S14"/>
    <mergeCell ref="T14:U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24:E24"/>
    <mergeCell ref="B25:C25"/>
    <mergeCell ref="J31:O31"/>
    <mergeCell ref="J32:O32"/>
  </mergeCells>
  <conditionalFormatting sqref="A22:D22">
    <cfRule type="cellIs" priority="2" operator="equal" aboveAverage="0" equalAverage="0" bottom="0" percent="0" rank="0" text="" dxfId="16">
      <formula>0</formula>
    </cfRule>
    <cfRule type="cellIs" priority="3" operator="equal" aboveAverage="0" equalAverage="0" bottom="0" percent="0" rank="0" text="" dxfId="17">
      <formula>""</formula>
    </cfRule>
  </conditionalFormatting>
  <conditionalFormatting sqref="A7 T32:U32 P32 L33 I32 I31:J31 F7 D32:F32">
    <cfRule type="cellIs" priority="4" operator="equal" aboveAverage="0" equalAverage="0" bottom="0" percent="0" rank="0" text="" dxfId="18">
      <formula>0</formula>
    </cfRule>
  </conditionalFormatting>
  <conditionalFormatting sqref="D25:E25 P24 J24 A16:E16 A17:D18 E17:E19 E23">
    <cfRule type="cellIs" priority="5" operator="equal" aboveAverage="0" equalAverage="0" bottom="0" percent="0" rank="0" text="" dxfId="19">
      <formula>0</formula>
    </cfRule>
    <cfRule type="cellIs" priority="6" operator="equal" aboveAverage="0" equalAverage="0" bottom="0" percent="0" rank="0" text="" dxfId="20">
      <formula>""</formula>
    </cfRule>
  </conditionalFormatting>
  <conditionalFormatting sqref="K24:M25 J25 Q24:R24 P25:R25 F24:G24">
    <cfRule type="cellIs" priority="7" operator="equal" aboveAverage="0" equalAverage="0" bottom="0" percent="0" rank="0" text="" dxfId="21">
      <formula>0</formula>
    </cfRule>
  </conditionalFormatting>
  <conditionalFormatting sqref="P16:Q17 P18:R18 J16:L18 F16:F23">
    <cfRule type="cellIs" priority="8" operator="equal" aboveAverage="0" equalAverage="0" bottom="0" percent="0" rank="0" text="" dxfId="22">
      <formula>""</formula>
    </cfRule>
    <cfRule type="cellIs" priority="9" operator="equal" aboveAverage="0" equalAverage="0" bottom="0" percent="0" rank="0" text="" dxfId="23">
      <formula>0</formula>
    </cfRule>
  </conditionalFormatting>
  <conditionalFormatting sqref="H16:H17 N16:N18 T16:T18">
    <cfRule type="cellIs" priority="10" operator="equal" aboveAverage="0" equalAverage="0" bottom="0" percent="0" rank="0" text="" dxfId="24">
      <formula>""</formula>
    </cfRule>
    <cfRule type="cellIs" priority="11" operator="equal" aboveAverage="0" equalAverage="0" bottom="0" percent="0" rank="0" text="" dxfId="25">
      <formula>0</formula>
    </cfRule>
  </conditionalFormatting>
  <conditionalFormatting sqref="O16:O18 U16:U18 I16:I23">
    <cfRule type="cellIs" priority="12" operator="equal" aboveAverage="0" equalAverage="0" bottom="0" percent="0" rank="0" text="" dxfId="26">
      <formula>""</formula>
    </cfRule>
    <cfRule type="cellIs" priority="13" operator="equal" aboveAverage="0" equalAverage="0" bottom="0" percent="0" rank="0" text="" dxfId="27">
      <formula>0</formula>
    </cfRule>
    <cfRule type="cellIs" priority="14" operator="greaterThan" aboveAverage="0" equalAverage="0" bottom="0" percent="0" rank="0" text="" dxfId="28">
      <formula>1</formula>
    </cfRule>
  </conditionalFormatting>
  <conditionalFormatting sqref="S25">
    <cfRule type="cellIs" priority="15" operator="equal" aboveAverage="0" equalAverage="0" bottom="0" percent="0" rank="0" text="" dxfId="29">
      <formula>0</formula>
    </cfRule>
  </conditionalFormatting>
  <conditionalFormatting sqref="S24">
    <cfRule type="cellIs" priority="16" operator="equal" aboveAverage="0" equalAverage="0" bottom="0" percent="0" rank="0" text="" dxfId="30">
      <formula>0</formula>
    </cfRule>
  </conditionalFormatting>
  <conditionalFormatting sqref="T7:U7">
    <cfRule type="cellIs" priority="17" operator="equal" aboveAverage="0" equalAverage="0" bottom="0" percent="0" rank="0" text="" dxfId="31">
      <formula>0</formula>
    </cfRule>
  </conditionalFormatting>
  <conditionalFormatting sqref="A10">
    <cfRule type="cellIs" priority="18" operator="equal" aboveAverage="0" equalAverage="0" bottom="0" percent="0" rank="0" text="" dxfId="32">
      <formula>0</formula>
    </cfRule>
  </conditionalFormatting>
  <conditionalFormatting sqref="A27">
    <cfRule type="cellIs" priority="19" operator="equal" aboveAverage="0" equalAverage="0" bottom="0" percent="0" rank="0" text="" dxfId="33">
      <formula>0</formula>
    </cfRule>
  </conditionalFormatting>
  <conditionalFormatting sqref="B27:C27 A30 A31:B32 N33:O33 J33:K33">
    <cfRule type="cellIs" priority="20" operator="equal" aboveAverage="0" equalAverage="0" bottom="0" percent="0" rank="0" text="" dxfId="34">
      <formula>0</formula>
    </cfRule>
  </conditionalFormatting>
  <conditionalFormatting sqref="A19:D19 A23:D23">
    <cfRule type="cellIs" priority="21" operator="equal" aboveAverage="0" equalAverage="0" bottom="0" percent="0" rank="0" text="" dxfId="35">
      <formula>0</formula>
    </cfRule>
    <cfRule type="cellIs" priority="22" operator="equal" aboveAverage="0" equalAverage="0" bottom="0" percent="0" rank="0" text="" dxfId="36">
      <formula>""</formula>
    </cfRule>
  </conditionalFormatting>
  <conditionalFormatting sqref="P19:R19 J19:L19 J23:L23 P23:R23">
    <cfRule type="cellIs" priority="23" operator="equal" aboveAverage="0" equalAverage="0" bottom="0" percent="0" rank="0" text="" dxfId="37">
      <formula>""</formula>
    </cfRule>
    <cfRule type="cellIs" priority="24" operator="equal" aboveAverage="0" equalAverage="0" bottom="0" percent="0" rank="0" text="" dxfId="38">
      <formula>0</formula>
    </cfRule>
  </conditionalFormatting>
  <conditionalFormatting sqref="N19 T19 T23 N23">
    <cfRule type="cellIs" priority="25" operator="equal" aboveAverage="0" equalAverage="0" bottom="0" percent="0" rank="0" text="" dxfId="39">
      <formula>""</formula>
    </cfRule>
    <cfRule type="cellIs" priority="26" operator="equal" aboveAverage="0" equalAverage="0" bottom="0" percent="0" rank="0" text="" dxfId="40">
      <formula>0</formula>
    </cfRule>
  </conditionalFormatting>
  <conditionalFormatting sqref="O19 U19 U23 O23">
    <cfRule type="cellIs" priority="27" operator="equal" aboveAverage="0" equalAverage="0" bottom="0" percent="0" rank="0" text="" dxfId="41">
      <formula>""</formula>
    </cfRule>
    <cfRule type="cellIs" priority="28" operator="equal" aboveAverage="0" equalAverage="0" bottom="0" percent="0" rank="0" text="" dxfId="42">
      <formula>0</formula>
    </cfRule>
    <cfRule type="cellIs" priority="29" operator="greaterThan" aboveAverage="0" equalAverage="0" bottom="0" percent="0" rank="0" text="" dxfId="43">
      <formula>1</formula>
    </cfRule>
  </conditionalFormatting>
  <conditionalFormatting sqref="B24:C24">
    <cfRule type="cellIs" priority="30" operator="equal" aboveAverage="0" equalAverage="0" bottom="0" percent="0" rank="0" text="" dxfId="44">
      <formula>0</formula>
    </cfRule>
    <cfRule type="cellIs" priority="31" operator="equal" aboveAverage="0" equalAverage="0" bottom="0" percent="0" rank="0" text="" dxfId="45">
      <formula>""</formula>
    </cfRule>
  </conditionalFormatting>
  <conditionalFormatting sqref="A20:D21 E20:E22">
    <cfRule type="cellIs" priority="32" operator="equal" aboveAverage="0" equalAverage="0" bottom="0" percent="0" rank="0" text="" dxfId="46">
      <formula>0</formula>
    </cfRule>
    <cfRule type="cellIs" priority="33" operator="equal" aboveAverage="0" equalAverage="0" bottom="0" percent="0" rank="0" text="" dxfId="47">
      <formula>""</formula>
    </cfRule>
  </conditionalFormatting>
  <conditionalFormatting sqref="P20:Q20 P21:R21 J20:L21">
    <cfRule type="cellIs" priority="34" operator="equal" aboveAverage="0" equalAverage="0" bottom="0" percent="0" rank="0" text="" dxfId="48">
      <formula>""</formula>
    </cfRule>
    <cfRule type="cellIs" priority="35" operator="equal" aboveAverage="0" equalAverage="0" bottom="0" percent="0" rank="0" text="" dxfId="49">
      <formula>0</formula>
    </cfRule>
  </conditionalFormatting>
  <conditionalFormatting sqref="H20 N20:N21 T20:T21">
    <cfRule type="cellIs" priority="36" operator="equal" aboveAverage="0" equalAverage="0" bottom="0" percent="0" rank="0" text="" dxfId="50">
      <formula>""</formula>
    </cfRule>
    <cfRule type="cellIs" priority="37" operator="equal" aboveAverage="0" equalAverage="0" bottom="0" percent="0" rank="0" text="" dxfId="51">
      <formula>0</formula>
    </cfRule>
  </conditionalFormatting>
  <conditionalFormatting sqref="O20:O21 U20:U21">
    <cfRule type="cellIs" priority="38" operator="equal" aboveAverage="0" equalAverage="0" bottom="0" percent="0" rank="0" text="" dxfId="52">
      <formula>""</formula>
    </cfRule>
    <cfRule type="cellIs" priority="39" operator="equal" aboveAverage="0" equalAverage="0" bottom="0" percent="0" rank="0" text="" dxfId="53">
      <formula>0</formula>
    </cfRule>
    <cfRule type="cellIs" priority="40" operator="greaterThan" aboveAverage="0" equalAverage="0" bottom="0" percent="0" rank="0" text="" dxfId="54">
      <formula>1</formula>
    </cfRule>
  </conditionalFormatting>
  <conditionalFormatting sqref="P22:R22 J22:L22">
    <cfRule type="cellIs" priority="41" operator="equal" aboveAverage="0" equalAverage="0" bottom="0" percent="0" rank="0" text="" dxfId="55">
      <formula>""</formula>
    </cfRule>
    <cfRule type="cellIs" priority="42" operator="equal" aboveAverage="0" equalAverage="0" bottom="0" percent="0" rank="0" text="" dxfId="56">
      <formula>0</formula>
    </cfRule>
  </conditionalFormatting>
  <conditionalFormatting sqref="N22 T22">
    <cfRule type="cellIs" priority="43" operator="equal" aboveAverage="0" equalAverage="0" bottom="0" percent="0" rank="0" text="" dxfId="57">
      <formula>""</formula>
    </cfRule>
    <cfRule type="cellIs" priority="44" operator="equal" aboveAverage="0" equalAverage="0" bottom="0" percent="0" rank="0" text="" dxfId="58">
      <formula>0</formula>
    </cfRule>
  </conditionalFormatting>
  <conditionalFormatting sqref="O22 U22">
    <cfRule type="cellIs" priority="45" operator="equal" aboveAverage="0" equalAverage="0" bottom="0" percent="0" rank="0" text="" dxfId="59">
      <formula>""</formula>
    </cfRule>
    <cfRule type="cellIs" priority="46" operator="equal" aboveAverage="0" equalAverage="0" bottom="0" percent="0" rank="0" text="" dxfId="60">
      <formula>0</formula>
    </cfRule>
    <cfRule type="cellIs" priority="47" operator="greaterThan" aboveAverage="0" equalAverage="0" bottom="0" percent="0" rank="0" text="" dxfId="61">
      <formula>1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2018-12-11T11:34:37Z</dcterms:created>
  <dc:creator>Jonas Nanni</dc:creator>
  <dc:description/>
  <dc:language>pt-BR</dc:language>
  <cp:lastModifiedBy/>
  <dcterms:modified xsi:type="dcterms:W3CDTF">2023-11-30T10:11:23Z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