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\Desktop\"/>
    </mc:Choice>
  </mc:AlternateContent>
  <xr:revisionPtr revIDLastSave="0" documentId="13_ncr:1_{6CCDF70D-D627-48C0-8C71-066FA0A4F4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 PMC" sheetId="1" r:id="rId1"/>
  </sheets>
  <definedNames>
    <definedName name="_xlnm.Print_Area" localSheetId="0">'Planilha PMC'!$A$1:$I$150</definedName>
    <definedName name="_xlnm.Print_Titles" localSheetId="0">'Planilha PMC'!$7:$8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8" i="1" l="1"/>
  <c r="H146" i="1" l="1"/>
  <c r="I146" i="1" s="1"/>
  <c r="H145" i="1"/>
  <c r="I145" i="1" s="1"/>
  <c r="H144" i="1"/>
  <c r="I144" i="1"/>
  <c r="H143" i="1"/>
  <c r="I143" i="1" s="1"/>
  <c r="H140" i="1"/>
  <c r="I140" i="1" s="1"/>
  <c r="H139" i="1"/>
  <c r="I139" i="1" s="1"/>
  <c r="H137" i="1"/>
  <c r="I137" i="1" s="1"/>
  <c r="H136" i="1"/>
  <c r="H129" i="1"/>
  <c r="I129" i="1" s="1"/>
  <c r="H130" i="1"/>
  <c r="I130" i="1" s="1"/>
  <c r="H131" i="1"/>
  <c r="H132" i="1"/>
  <c r="I132" i="1" s="1"/>
  <c r="H133" i="1"/>
  <c r="I133" i="1" s="1"/>
  <c r="H134" i="1"/>
  <c r="I134" i="1" s="1"/>
  <c r="H135" i="1"/>
  <c r="I135" i="1" s="1"/>
  <c r="H128" i="1"/>
  <c r="I128" i="1" s="1"/>
  <c r="H127" i="1"/>
  <c r="I127" i="1" s="1"/>
  <c r="H126" i="1"/>
  <c r="H120" i="1"/>
  <c r="I120" i="1" s="1"/>
  <c r="H121" i="1"/>
  <c r="I121" i="1" s="1"/>
  <c r="H122" i="1"/>
  <c r="H123" i="1"/>
  <c r="I123" i="1" s="1"/>
  <c r="H124" i="1"/>
  <c r="I124" i="1" s="1"/>
  <c r="H125" i="1"/>
  <c r="I125" i="1" s="1"/>
  <c r="I122" i="1"/>
  <c r="I126" i="1"/>
  <c r="I131" i="1"/>
  <c r="I136" i="1"/>
  <c r="I138" i="1"/>
  <c r="H119" i="1"/>
  <c r="I119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H105" i="1"/>
  <c r="I105" i="1" s="1"/>
  <c r="H106" i="1"/>
  <c r="I106" i="1" s="1"/>
  <c r="H107" i="1"/>
  <c r="I107" i="1" s="1"/>
  <c r="H108" i="1"/>
  <c r="H109" i="1"/>
  <c r="I109" i="1" s="1"/>
  <c r="H110" i="1"/>
  <c r="I110" i="1" s="1"/>
  <c r="H111" i="1"/>
  <c r="I111" i="1" s="1"/>
  <c r="H112" i="1"/>
  <c r="H113" i="1"/>
  <c r="I113" i="1" s="1"/>
  <c r="H114" i="1"/>
  <c r="I114" i="1" s="1"/>
  <c r="H115" i="1"/>
  <c r="I115" i="1" s="1"/>
  <c r="H116" i="1"/>
  <c r="H94" i="1"/>
  <c r="I94" i="1" s="1"/>
  <c r="H93" i="1"/>
  <c r="I93" i="1" s="1"/>
  <c r="H92" i="1"/>
  <c r="H89" i="1"/>
  <c r="I89" i="1" s="1"/>
  <c r="H90" i="1"/>
  <c r="I90" i="1" s="1"/>
  <c r="H91" i="1"/>
  <c r="I91" i="1" s="1"/>
  <c r="H88" i="1"/>
  <c r="I88" i="1" s="1"/>
  <c r="H87" i="1"/>
  <c r="I87" i="1" s="1"/>
  <c r="H83" i="1"/>
  <c r="I83" i="1" s="1"/>
  <c r="H84" i="1"/>
  <c r="I84" i="1" s="1"/>
  <c r="H85" i="1"/>
  <c r="I85" i="1" s="1"/>
  <c r="H86" i="1"/>
  <c r="I86" i="1" s="1"/>
  <c r="H82" i="1"/>
  <c r="I82" i="1"/>
  <c r="I92" i="1"/>
  <c r="I104" i="1"/>
  <c r="I108" i="1"/>
  <c r="I112" i="1"/>
  <c r="I116" i="1"/>
  <c r="H80" i="1"/>
  <c r="I80" i="1" s="1"/>
  <c r="H81" i="1"/>
  <c r="I81" i="1" s="1"/>
  <c r="H79" i="1"/>
  <c r="I79" i="1" s="1"/>
  <c r="I44" i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28" i="1"/>
  <c r="I28" i="1" s="1"/>
  <c r="H25" i="1"/>
  <c r="I25" i="1" s="1"/>
  <c r="H24" i="1"/>
  <c r="I24" i="1" s="1"/>
  <c r="H21" i="1"/>
  <c r="I21" i="1" s="1"/>
  <c r="H20" i="1"/>
  <c r="I20" i="1" s="1"/>
  <c r="H16" i="1"/>
  <c r="H17" i="1"/>
  <c r="I17" i="1" s="1"/>
  <c r="H15" i="1"/>
  <c r="H13" i="1"/>
  <c r="I13" i="1" s="1"/>
  <c r="H14" i="1"/>
  <c r="I14" i="1" s="1"/>
  <c r="H12" i="1"/>
  <c r="I12" i="1" s="1"/>
  <c r="H11" i="1"/>
  <c r="I11" i="1" s="1"/>
  <c r="H10" i="1"/>
  <c r="I10" i="1" s="1"/>
  <c r="I26" i="1" l="1"/>
  <c r="I117" i="1"/>
  <c r="I22" i="1"/>
  <c r="I147" i="1"/>
  <c r="I141" i="1"/>
  <c r="F16" i="1" l="1"/>
  <c r="I16" i="1" s="1"/>
  <c r="F15" i="1"/>
  <c r="I15" i="1" s="1"/>
  <c r="I18" i="1" s="1"/>
  <c r="I148" i="1" s="1"/>
</calcChain>
</file>

<file path=xl/sharedStrings.xml><?xml version="1.0" encoding="utf-8"?>
<sst xmlns="http://schemas.openxmlformats.org/spreadsheetml/2006/main" count="575" uniqueCount="304">
  <si>
    <t>1.1</t>
  </si>
  <si>
    <t>1.2</t>
  </si>
  <si>
    <t>TOTAL DA ETAPA</t>
  </si>
  <si>
    <t>6.1</t>
  </si>
  <si>
    <t>6.2</t>
  </si>
  <si>
    <t>6.3</t>
  </si>
  <si>
    <t>FDE</t>
  </si>
  <si>
    <t>TOTAL GERAL DA OBRA</t>
  </si>
  <si>
    <t>SINAPI</t>
  </si>
  <si>
    <t>6.4</t>
  </si>
  <si>
    <t>6.5</t>
  </si>
  <si>
    <t>1.SERVIÇOS PRELIMINARES</t>
  </si>
  <si>
    <t>KIT CAVALETE PARA MEDIÇÃO DE ÁGUA - ENTRADA PRINCIPAL, EM PVC SOLDÁVEL DN 25 (¾") FORNECIMENTO E INSTALAÇÃO (EXCLUSIVE HIDRÔMETRO). AF_11/2016</t>
  </si>
  <si>
    <t>95635</t>
  </si>
  <si>
    <t>95675</t>
  </si>
  <si>
    <t>1.3</t>
  </si>
  <si>
    <t>1.4</t>
  </si>
  <si>
    <t>16.06.045</t>
  </si>
  <si>
    <t>LOCAÇÃO MENSAL CONTAINER DE 6M C/1 V.SANIT. 1 LAVABO E 1 PONTO P/CHUVEIRO,INCLUSIVE SUPORTE AR COND. (8 MESES)</t>
  </si>
  <si>
    <t>LOCAÇÃO MENSAL DE CONTAINER 6,00M COM JANELAS DE VENTILAÇÃO. (8 MESES)</t>
  </si>
  <si>
    <t>16.06.046</t>
  </si>
  <si>
    <t>1.6</t>
  </si>
  <si>
    <t>1.7</t>
  </si>
  <si>
    <t>16.06.059</t>
  </si>
  <si>
    <t>1.8</t>
  </si>
  <si>
    <t>MANUTENÇÃO MENSAL DE PLACAS DE OBRA</t>
  </si>
  <si>
    <t>16.06.077</t>
  </si>
  <si>
    <t>1.9</t>
  </si>
  <si>
    <t>TAPUME H=225CM ENGASTADO NO TERRENO E PINTURA LATEX FACE EXTERNA COM LOGOTIPO</t>
  </si>
  <si>
    <t>2.MURO E MURETA</t>
  </si>
  <si>
    <t>12.04.006</t>
  </si>
  <si>
    <t>2.14</t>
  </si>
  <si>
    <t>93205</t>
  </si>
  <si>
    <t>2.15</t>
  </si>
  <si>
    <t>CINTA DE AMARRAÇÃO DE ALVENARIA MOLDADA IN LOCO COUTILIZAÇÃO DE BLOCOS CANALETA. AF_03/2016 (mureta)</t>
  </si>
  <si>
    <t>EMBOCO DESEMPENADO  (platibanda) face interna e externa</t>
  </si>
  <si>
    <t>4.5</t>
  </si>
  <si>
    <t>4.7</t>
  </si>
  <si>
    <t>6.6</t>
  </si>
  <si>
    <t>6.7</t>
  </si>
  <si>
    <t>89401</t>
  </si>
  <si>
    <t>TUBO, PVC, SOLDÁVEL, DN 20MM, INSTALADO EM RAMAL DE DISTRIBUIÇÃO DE ÁGUA - FORNECIMENTO E INSTALAÇÃO. AF_12/2014</t>
  </si>
  <si>
    <t>TUBO, PVC, SOLDÁVEL, DN 25MM, INSTALADO EM RAMAL DE DISTRIBUIÇÃO DE ÁGUA - FORNECIMENTO E INSTALAÇÃO. AF_12/2014</t>
  </si>
  <si>
    <t>89446</t>
  </si>
  <si>
    <t>TUBO, PVC, SOLDÁVEL, DN 25MM, INSTALADO EM PRUMADA DE ÁGUA - FORNECIMENTO E INSTALAÇÃO. AF_12/2014</t>
  </si>
  <si>
    <t>TUBO, PVC, SOLDÁVEL, DN 32MM, INSTALADO EM PRUMADA DE ÁGUA - FORNECIMENTO E INSTALAÇÃO. AF_12/2014</t>
  </si>
  <si>
    <t>TUBO, PVC, SOLDÁVEL, DN 50MM, INSTALADO EM PRUMADA DE ÁGUA - FORNECIMENTO E INSTALAÇÃO. AF_12/2014</t>
  </si>
  <si>
    <t>TUBO, PVC, SOLDÁVEL, DN 75MM, INSTALADO EM PRUMADA DE ÁGUA - FORNECIMENTO E INSTALAÇÃO. AF_12/2014</t>
  </si>
  <si>
    <t>RASGO EM CONTRAPISO PARA RAMAIS/ DISTRIBUIÇÃO COM DIÂMETROS MENORES OU IGUAIS A 40 MM. AF_05/2015</t>
  </si>
  <si>
    <t>RASGO EM CONTRAPISO PARA RAMAIS/ DISTRIBUIÇÃO COM DIÂMETROS MAIORES QU E 40 MM E MENORES OU IGUAIS A 75 MM. AF_05/2015</t>
  </si>
  <si>
    <t>RASGO EM CONTRAPISO PARA RAMAIS/ DISTRIBUIÇÃO COM DIÂMETROS MAIORES QU M E 75 MM. AF_05/2015</t>
  </si>
  <si>
    <t>CHUMBAMENTO LINEAR EM ALVENARIA PARA RAMAIS/DISTRIBUIÇÃO COM DIÂMETROS MENORES OU IGUAIS A 40 MM. AF_05/2015</t>
  </si>
  <si>
    <t>CHUMBAMENTO LINEAR EM ALVENARIA PARA RAMAIS/DISTRIBUIÇÃO COM DIÂMETROSMAIORES QUE 40 MM E MENORES OU IGUAIS A 75 MM. AF_05/2015</t>
  </si>
  <si>
    <t>ADAPTADOR CURTO COM BOLSA E ROSCA PARA REGISTRO, PVC, SOLDÁVEL, DN 20MM X 1/2, INSTALADO EM RAMAL DE DISTRIBUIÇÃO DE ÁGUA - FORNECIMENTO E INSTALAÇÃO.  AF_12/2014</t>
  </si>
  <si>
    <t xml:space="preserve"> ADAPTADOR CURTO COM BOLSA E ROSCA PARA REGISTRO, PVC, SOLDÁVEL, DN 25MM X 3/4, INSTALADO EM RAMAL DE DISTRIBUIÇÃO DE ÁGUA - FORNECIMENTO E INSTALAÇÃO. AF_12/2014</t>
  </si>
  <si>
    <t>ADAPTADOR CURTO COM BOLSA E ROSCA PARA REGISTRO, PVC, SOLDÁVEL, DN 32MM X 1, INSTALADO EM RAMAL DE DISTRIBUIÇÃO DE ÁGUA - FORNECIMENTO E INSTALAÇÃO. AF_12/2014</t>
  </si>
  <si>
    <t>ADAPTADOR CURTO COM BOLSA E ROSCA PARA REGISTRO, PVC, SOLDÁVEL, DN 50MM X 1.1/4, INSTALADO EM PRUMADA DE ÁGUA - FORNECIMENTO E INSTALAÇÃO.AF_12/2014</t>
  </si>
  <si>
    <t>ADAPTADOR CURTO COM BOLSA E ROSCA PARA REGISTRO, PVC, SOLDÁVEL, DN 60MM X 2, INSTALADO EM PRUMADA DE ÁGUA - FORNECIMENTO E INSTALAÇÃO. AF_12/2014</t>
  </si>
  <si>
    <t>ADAPTADOR CURTO COM BOLSA E ROSCA PARA REGISTRO, PVC, SOLDÁVEL, DN 75MM X 2.1/2, INSTALADO EM PRUMADA DE ÁGUA - FORNECIMENTO E INSTALAÇÃO.AF_12/2014</t>
  </si>
  <si>
    <t>LUVA DE REDUÇÃO, PVC, SOLDÁVEL, DN 60MM X 50MM, INSTALADO EM PRUMADA DE ÁGUA - FORNECIMENTO E INSTALAÇÃO. AF_12/2014</t>
  </si>
  <si>
    <t>LUVA DE REDUÇÃO, PVC, SOLDÁVEL, DN 50MM X 25MM, INSTALADO EM PRUMADA DE ÁGUA FORNECIMENTO E INSTALAÇÃO. AF_12/2014</t>
  </si>
  <si>
    <t>JOELHO 45 GRAUS, PVC, SOLDÁVEL, DN 20MM, INSTALADO EM RAMAL DE DISTRIBUIÇÃO DE ÁGUA - FORNECIMENTO E INSTALAÇÃO. AF_12/2014</t>
  </si>
  <si>
    <t>JOELHO 45 GRAUS, PVC, SOLDÁVEL, DN 25MM, INSTALADO EM RAMAL DE DISTRIBUIÇÃO DE ÁGUA - FORNECIMENTO E INSTALAÇÃO. AF_12/2014</t>
  </si>
  <si>
    <t>JOELHO 45 GRAUS, PVC, SOLDÁVEL, DN 50MM, INSTALADO EM PRUMADA DE ÁGUA-FORNECIMENTO E INSTALAÇÃO. AF_12/2014</t>
  </si>
  <si>
    <t>JOELHO 90 GRAUS, PVC, SOLDÁVEL, DN 75MM, INSTALADO EM PRUMADA DE ÁGUA-FORNECIMENTO E INSTALAÇÃO. AF_12/2014</t>
  </si>
  <si>
    <t>JOELHO 90 GRAUS, PVC, SOLDÁVEL, DN 20MM, INSTALADO EM RAMAL DE DISTRIBUIÇÃO DE ÁGUA - FORNECIMENTO E INSTALAÇÃO. AF_12/2014</t>
  </si>
  <si>
    <t>JOELHO 90 GRAUS, PVC, SOLDÁVEL, DN 25MM, INSTALADO EM RAMAL DE DISTRIBUIÇÃO DE ÁGUA - FORNECIMENTO E INSTALAÇÃO. AF_12/2014</t>
  </si>
  <si>
    <t>JOELHO 90 GRAUS, PVC, SOLDÁVEL, DN 32MM, INSTALADO EM PRUMADA DE ÁGUA- FORNECIMENTO E INSTALAÇÃO.AF_12/2014</t>
  </si>
  <si>
    <t>JOELHO 90 GRAUS, PVC, SOLDÁVEL, DN 50MM, INSTALADO EM PRUMADA DE ÁGUA- FORNECIMENTO E INSTALAÇÃO.AF_12/2014</t>
  </si>
  <si>
    <t>JOELHO 90 GRAUS, PVC, SOLDÁVEL, DN 60MM, INSTALADO EM PRUMADA DE ÁGUA- FORNECIMENTO E INSTALAÇÃO.AF_12/2014</t>
  </si>
  <si>
    <t>JOELHO 90 GRAUS COM BUCHA DE LATÃO, PVC, SOLDÁVEL, DN 25MM, X 3/4 INSTALADO EM RAMAL OU SUB-RAMAL DE ÁGUA - FORNECIMENTO E INSTALAÇÃO. AF_12/2014</t>
  </si>
  <si>
    <t>JOELHO 90 GRAUS COM BUCHA DE LATÃO, PVC, SOLDÁVEL, DN 25MM, X 1/2 INSTALADO EM RAMAL OU SUB-RAMAL DE ÁGUA - FORNECIMENTO E INSTALAÇÃO. AF_12/2014</t>
  </si>
  <si>
    <t>LUVA COM BUCHA DE LATÃO, PVC, SOLDÁVEL, DN 25MM X 3/4, INSTALADO EM RAMAL OU SUB-RAMAL DE ÁGUA - FORNECIMENTO E INSTALAÇÃO. AF_12/2014</t>
  </si>
  <si>
    <t>TE, PVC, SOLDÁVEL, DN 25MM, INSTALADO EM RAMAL DE DISTRIBUIÇÃO DE ÁGUA - FORNECIMENTO E INSTALAÇÃO. AF_12/2014</t>
  </si>
  <si>
    <t>TE, PVC, SOLDÁVEL, DN 50MM, INSTALADO EM PRUMADA DE ÁGUA - FORNECIMENTO E INSTALAÇÃO. AF_12/2014</t>
  </si>
  <si>
    <t>TE, PVC, SOLDÁVEL, DN 60MM, INSTALADO EM PRUMADA DE ÁGUA - FORNECIMENTO E INSTALAÇÃO. AF_12/2014</t>
  </si>
  <si>
    <t>TE, PVC, SOLDÁVEL, DN 75MM, INSTALADO EM PRUMADA DE ÁGUA - FORNECIMENTO E INSTALAÇÃO. AF_12/2014</t>
  </si>
  <si>
    <t>TÊ DE REDUÇÃO, PVC, SOLDÁVEL, DN 50MM X 25MM, INSTALADO EM PRUMADA DE ÁGUA - FORNECIMENTO E INSTALAÇÃO. AF_12/2014</t>
  </si>
  <si>
    <t>TE DE REDUÇÃO, PVC, SOLDÁVEL, DN 75MM X 50MM, INSTALADO EM PRUMADA DE ÁGUA - FORNECIMENTO E INSTALAÇÃO. AF_12/2014</t>
  </si>
  <si>
    <t>REGISTRO DE GAVETA BRUTO, LATÃO, ROSCÁVEL, 2, INSTALADO EM RESERVAÇÃO DE ÁGUA DE EDIFICAÇÃO QUE POSSUA RESERVATÓRIO DE FIBRA/FIBROCIMENTO FORNECIMENTO E INSTALAÇÃO. AF_06/2016</t>
  </si>
  <si>
    <t>REGISTRO DE GAVETA BRUTO, LATÃO, ROSCÁVEL, 2 1/2, INSTALADO EM RESERVAÇÃO DE ÁGUA DE EDIFICAÇÃO QUE POSSUA RESERVATÓRIO DE FIBRA/FIBROCIMENTO FORNECIMENTO E INSTALAÇÃO. AF_06/2016</t>
  </si>
  <si>
    <t>REGISTRO DE PRESSÃO BRUTO, LATÃO, ROSCÁVEL, 1/2", COM ACABAMENTO E CANOPLA CROMADOS. FORNECIDO E INSTALADO EM RAMAL DE ÁGUA. AF_12/2014</t>
  </si>
  <si>
    <t>REGISTRO DE GAVETA BRUTO, LATÃO, ROSCÁVEL, 1 1/2, COM ACABAMENTO E CANOPLA CROMADOS, INSTALADO EM RESERVAÇÃO DE ÁGUA DE EDIFICAÇÃO QUE POSSUA RESERVATÓRIO DE FIBRA/FIBROCIMENTO FORNECIMENTO E INSTALAÇÃO. AF_06/2016</t>
  </si>
  <si>
    <t>TUBO PVC, SERIE NORMAL, ESGOTO PREDIAL, DN 100 MM, FORNECIDO E INSTALADO EM RAMAL DE DESCARGA OU RAMAL DE ESGOTO SANITÁRIO. AF_12/2014 (águas pluviais)</t>
  </si>
  <si>
    <t>16.13.001</t>
  </si>
  <si>
    <t>16.13.015</t>
  </si>
  <si>
    <t>ESCAVACAO MANUAL - PROFUNDIDADE ATE 1.80 M (águas pluviais)</t>
  </si>
  <si>
    <t>REATERRO INTERNO APILOADO (águas pluviais)</t>
  </si>
  <si>
    <t>JOELHO 45 GRAUS, PVC, SERIE NORMAL, ESGOTO PREDIAL, DN 100 MM, JUNTA ELÁSTICA, FORNECIDO E INSTALADO EM RAMAL DE DESCARGA OU RAMAL DE ESGOTO SANITÁRIO. AF_12/2014 (águas pluviais)</t>
  </si>
  <si>
    <t>TE, PVC, SERIE NORMAL, ESGOTO PREDIAL, DN 100 X 100 MM, JUNTA ELÁSTICA, FORNECIDO E INSTALADO EM RAMAL DE DESCARGA OU RAMAL DE ESGOTO SANITÁRIO. AF_12/2014 (águas pluviais)</t>
  </si>
  <si>
    <t>TUBO PVC, SERIE NORMAL, ESGOTO PREDIAL, DN 40 MM, FORNECIDO E INSTALADO EM RAMAL DE DESCARGA OU RAMAL DE ESGOTO SANITÁRIO. AF_12/2014 (esgoto)</t>
  </si>
  <si>
    <t>TUBO PVC, SERIE NORMAL, ESGOTO PREDIAL, DN 50 MM, FORNECIDO E INSTALADO EM RAMAL DE DESCARGA OU RAMAL DE ESGOTO SANITÁRIO. AF_12/2014 (esgoto)</t>
  </si>
  <si>
    <t>TUBO PVC, SERIE NORMAL, ESGOTO PREDIAL, DN 75 MM, FORNECIDO E INSTALADO EM RAMAL DE DESCARGA OU RAMAL DE ESGOTO SANITÁRIO. AF_12/2014 (esgoto)</t>
  </si>
  <si>
    <t>TUBO PVC, SERIE NORMAL, ESGOTO PREDIAL, DN 100 MM, FORNECIDO E INSTALADO EM RAMAL DE DESCARGA OU RAMAL DE ESGOTO SANITÁRIO. AF_12/2014 (esgoto)</t>
  </si>
  <si>
    <t>ESCAVACAO MANUAL - PROFUNDIDADE ATE 1.80 M (esgoto)</t>
  </si>
  <si>
    <t>REATERRO INTERNO APILOADO (esgoto)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</si>
  <si>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</si>
  <si>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</si>
  <si>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</si>
  <si>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</si>
  <si>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</si>
  <si>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</si>
  <si>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</si>
  <si>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</si>
  <si>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</si>
  <si>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7.23</t>
  </si>
  <si>
    <t>7.24</t>
  </si>
  <si>
    <t>7.25</t>
  </si>
  <si>
    <t>7.54</t>
  </si>
  <si>
    <t>7.56</t>
  </si>
  <si>
    <t>7.58</t>
  </si>
  <si>
    <t>7.59</t>
  </si>
  <si>
    <t>7.60</t>
  </si>
  <si>
    <t>7.61</t>
  </si>
  <si>
    <t>7.62</t>
  </si>
  <si>
    <t>7.75</t>
  </si>
  <si>
    <t>7.76</t>
  </si>
  <si>
    <t>BUCHA DE REDUÇÃO LONGA, PVC, SERIE R, ÁGUA PLUVIAL, DN 50 X 40 MM, JUNTA ELÁSTICA, FORNECIDO E INSTALADO EM RAMAL DE ENCAMINHAMENTO. AF_12/2014</t>
  </si>
  <si>
    <t>CURVA CURTA 90 GRAUS, PVC, SERIE NORMAL, ESGOTO PREDIAL, DN 40 MM, JUNTA SOLDÁVEL, FORNECIDO E INSTALADO EM RAMAL DE DESCARGA OU RAMAL DE ESGOTO SANITÁRIO. AF_12/2014</t>
  </si>
  <si>
    <t>JOELHO 45 GRAUS, PVC, SERIE NORMAL, ESGOTO PREDIAL, DN 100 MM, JUNTA ELÁSTICA, FORNECIDO E INSTALADO EM RAMAL DE DESCARGA OU RAMAL DE ESGOTO
SANITÁRIO. AF_12/2014</t>
  </si>
  <si>
    <t>JOELHO 90 GRAUS, PVC, SERIE NORMAL, ESGOTO PREDIAL, DN 50 MM, JUNTA ELÁSTICA, FORNECIDO E INSTALADO EM RAMAL DE DESCARGA OU RAMAL DE ESGOTO SANITÁRIO. AF_12/2014</t>
  </si>
  <si>
    <t>JOELHO 45 GRAUS, PVC, SERIE NORMAL, ESGOTO PREDIAL, DN 40 MM, JUNTA SOLDÁVEL,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</si>
  <si>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</si>
  <si>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>JOELHO 90 GRAUS, PVC, SERIE NORMAL, ESGOTO PREDIAL, DN 75 MM, JUNTA ELÁSTICA,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</si>
  <si>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</si>
  <si>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JUNÇÃO SIMPLES, PVC, SERIE NORMAL, ESGOTO PREDIAL, DN 100 X 100 MM, JUNTA ELÁSTICA, FORNECIDO E INSTALADO EM RAMAL DE DESCARGA OU RAMAL DE ESGOTO SANITÁRIO. AF_12/2014</t>
  </si>
  <si>
    <t>JUNÇÃO SIMPLES, PVC, SERIE NORMAL, ESGOTO PREDIAL, DN 50 X 50 MM, JUNTA ELÁSTICA, FORNECIDO E INSTALADO EM PRUMADA DE ESGOTO SANITÁRIO OU VENTILAÇÃO. AF_12/2014</t>
  </si>
  <si>
    <t>JUNÇÃO SIMPLES, PVC, SERIE NORMAL, ESGOTO PREDIAL, DN 40 MM, JUNTA SOLDÁVEL, FORNECIDO E INSTALADO EM RAMAL DE DESCARGA OU RAMAL DE ESGOTO SANITÁRIO. AF_12/2014</t>
  </si>
  <si>
    <t>TE, PVC, SERIE NORMAL, ESGOTO PREDIAL, DN 40 X 40 MM, JUNTA SOLDÁVEL,FORNECIDO E INSTALADO EM RAMAL DE DESCARGA OU RAMAL DE ESGOTO SANITÁRIO. AF_12/2014</t>
  </si>
  <si>
    <t>TE, PVC, SERIE NORMAL, ESGOTO PREDIAL, DN 50 X 50 MM, JUNTA ELÁSTICA,FORNECIDO E INSTALADO EM PRUMADA DE ESGOTO SANITÁRIO OU VENTILAÇÃO. AF_12/2014</t>
  </si>
  <si>
    <t>CAIXA SIFONADA, PVC, DN 150 X 185 X 75 MM, JUNTA ELÁSTICA, FORNECIDA E INSTALADA EM RAMAL DE DESCARGA OU EM RAMAL DE ESGOTO SANITÁRIO. AF_12/2014</t>
  </si>
  <si>
    <t>CAIXA DE GORDURA PEQUENA (CAPACIDADE: 19 L), CIRCULAR, EM PVC, DIÂMETRO INTERNO= 0,3 M. AF_05/2018</t>
  </si>
  <si>
    <t>ELETRODUTO FLEXÍVEL CORRUGADO, PVC, DN 25 MM (3/4"), PARA CIRCUITOS TERMINAIS, INSTALADO EM PAREDE - FORNECIMENTO E INSTALAÇÃO. AF_12/2015</t>
  </si>
  <si>
    <t>ELETRODUTO FLEXÍVEL CORRUGADO, PVC, DN 32 MM (1"), PARA CIRCUITOS TERMINAIS, INSTALADO EM PAREDE - FORNECIMENTO E INSTALAÇÃO. AF_12/2015</t>
  </si>
  <si>
    <t>38.13.010</t>
  </si>
  <si>
    <t>Eletroduto corrugado em polietileno de alta densidade, DN= 30 mm, com acessórios</t>
  </si>
  <si>
    <t>38.13.020</t>
  </si>
  <si>
    <t>Eletroduto corrugado em polietileno de alta densidade, DN= 50 mm, com acessórios</t>
  </si>
  <si>
    <t>38.13.030</t>
  </si>
  <si>
    <t>RASGO EM ALVENARIA PARA ELETRODUTOS COM DIAMETROS MENORES OU IGUAIS A 40 MM. AF_05/2015</t>
  </si>
  <si>
    <t>Eletroduto corrugado em polietileno de alta densidade, DN= 75 mm, com acessórios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</si>
  <si>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</si>
  <si>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</si>
  <si>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CAIXA RETANGULAR 4" X 2" BAIXA (0,30 M DO PISO), PVC, INSTALADA EM PAREDE - FORNECIMENTO E INSTALAÇÃO. AF_12/2015</t>
  </si>
  <si>
    <t>RASGO EM ALVENARIA PARA RAMAIS/ DISTRIBUIÇÃO COM DIAMETROS MENORESIGUAIS A 40 MM. AF_05/2015 (Rede estruturada)</t>
  </si>
  <si>
    <t>CHUMBAMENTO LINEAR EM ALVENARIA PARA RAMAIS/DISTRIBUIÇÃO COM DIÂMETROS MENORES OU IGUAIS A 40 MM. AF_05/2015 (Rede estruturada)</t>
  </si>
  <si>
    <t>42.05.110</t>
  </si>
  <si>
    <t>42.05.390</t>
  </si>
  <si>
    <t>Conector cabo/haste de 3/4´(SPDA)</t>
  </si>
  <si>
    <t>Presilha em latão para cabos de 16 até 50 mm² (SPDA)</t>
  </si>
  <si>
    <t>HASTE DE ATERRAMENTO 5/8 PARA SPDA - FORNECIMENTO E INSTALAÇÃO. AF_12/2017 (SPDA)</t>
  </si>
  <si>
    <t>CORDOALHA DE COBRE NU 35 MM², NÃO ENTERRADA, COM ISOLADOR - FORNECIMENTO E INSTALAÇÃO. AF_12/2017 (SPDA)</t>
  </si>
  <si>
    <t>ESCAVACAO MANUAL - PROFUNDIDADE ATE 1.80 M (SPDA)</t>
  </si>
  <si>
    <t>REATERRO INTERNO APILOADO (SPDA)</t>
  </si>
  <si>
    <t>42.05.140</t>
  </si>
  <si>
    <t xml:space="preserve"> Conector olhal cabo/haste de 3/4´ (SPDA)</t>
  </si>
  <si>
    <t>6.9</t>
  </si>
  <si>
    <t>6.8</t>
  </si>
  <si>
    <t>11.1</t>
  </si>
  <si>
    <t>11.2</t>
  </si>
  <si>
    <t>11.3</t>
  </si>
  <si>
    <t>11.4</t>
  </si>
  <si>
    <t>08.04.054</t>
  </si>
  <si>
    <t xml:space="preserve"> TUBO, PVC, SOLDÁVEL, DN 60MM, INSTALADO EM PRUMADA DE ÁGUA - FORNECIMENTO E INSTALAÇÃO. AF_12/2014</t>
  </si>
  <si>
    <t>RASGO EM ALVENARIA PARA RAMAIS/DISTRIBUIÇÃO COM DIAMETROS MENORES OU IGUAIS A 40 MM. AF_05/2015</t>
  </si>
  <si>
    <t>RASGO EM ALVENARIA PARA RAMAIS/ DISTRIBUIÇÃO COM DIÂMETROS MAIORES QUE 40 MM E MENORES OU IGUAIS A 75 MM. AF_05/2015</t>
  </si>
  <si>
    <t>RASGO EM CONTRAPISO PARA RAMAIS/DISTRIBUIÇÃO COM DIÂMETROS MENORES OU IGUAIS A 40 MM. AF_05/2015</t>
  </si>
  <si>
    <t>LUVA DE REDUÇÃO, PVC, SOLDÁVEL, DN 32MM X 25MM, INSTALADO EM PRUMADA DE ÁGUA - FORNECIMENTO E INSTALAÇÃO. AF_12/2014</t>
  </si>
  <si>
    <t>LUVA DE REDUÇÃO, PVC, SOLDÁVEL, DN 40MM X 32MM, INSTALADO EM RAMAL OU SUB-RAMAL DE ÁGUA - FORNECIMENTO E INSTALAÇÃO. AF_12/2014</t>
  </si>
  <si>
    <t>JOELHO 45 GRAUS, PVC, SOLDÁVEL, DN 60MM, INSTALADO EM PRUMADA DE ÁGUA - FORNECIMENTO E INSTALAÇÃO. AF_12/2014</t>
  </si>
  <si>
    <t>JOELHO 45 GRAUS, PVC, SOLDÁVEL, DN 75MM, INSTALADO EM PRUMADA DE ÁGUA - FORNECIMENTO E INSTALAÇÃO. AF_12/2014</t>
  </si>
  <si>
    <t>REGISTRO DE GAVETA BRUTO, LATÃO, ROSCÁVEL, 1/2", COM ACABAMENTO E CANOPLA CROMADOS. FORNECIDO E INSTALADO EM RAMAL DE ÁGUA. AF_12/2014</t>
  </si>
  <si>
    <t>REGISTRO DE GAVETA BRUTO, LATÃO, ROSCÁVEL, 3/4", COM ACABAMENTO E CANOPLA CROMADOS. FORNECIDO E INSTALADO EM RAMAL DE ÁGUA. AF_12/2014</t>
  </si>
  <si>
    <t>VALVULA DE DESCARGA C/ACIONAMENTO DUPLO FLUXO REGISTRO E ACABAM. DN 40MM 1 1/2"</t>
  </si>
  <si>
    <t>JOELHO 90 GRAUS, PVC, SERIE NORMAL, ESGOTO PREDIAL, DN 100 MM, JUNTA ELÁSTICA, FORNECIDO E INSTALADO EM RAMAL DE DESCARGA OU RAMAL DE ESGOTO SANITÁRIO. AF_12/2014 (águas pluviais)</t>
  </si>
  <si>
    <t>JOELHO 45 GRAUS, PVC, SERIE NORMAL, ESGOTO PREDIAL, DN 50 MM, JUNTA ELÁSTICA, FORNECIDO E INSTALADO EM RAMAL DE DESCARGA OU RAMAL DE ESGOTO SANITÁRIO. AF_12/2014</t>
  </si>
  <si>
    <t>CAIXA DE INSPEÇÃO PARA ATERRAMENTO, CIRCULAR, EM POLIETILENO, DIÂMETRO INTERNO = 0,3 M. AF_05/2018</t>
  </si>
  <si>
    <t>6.INSTALACAO HIDRAULICA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</si>
  <si>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</si>
  <si>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</si>
  <si>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</si>
  <si>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</si>
  <si>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</si>
  <si>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</si>
  <si>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</si>
  <si>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</si>
  <si>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</si>
  <si>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</si>
  <si>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</si>
  <si>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</si>
  <si>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</si>
  <si>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</si>
  <si>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</si>
  <si>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</si>
  <si>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</si>
  <si>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</si>
  <si>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6.29</t>
  </si>
  <si>
    <t>6.30</t>
  </si>
  <si>
    <t>6.31</t>
  </si>
  <si>
    <t>6.32</t>
  </si>
  <si>
    <t>6.33</t>
  </si>
  <si>
    <t>6.34</t>
  </si>
  <si>
    <t>6.35</t>
  </si>
  <si>
    <t>6.36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</si>
  <si>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</si>
  <si>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</si>
  <si>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</si>
  <si>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</si>
  <si>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</si>
  <si>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</si>
  <si>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</si>
  <si>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</si>
  <si>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</si>
  <si>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</si>
  <si>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6.49</t>
  </si>
  <si>
    <t>6.50</t>
  </si>
  <si>
    <t>6.51</t>
  </si>
  <si>
    <t>6.52</t>
  </si>
  <si>
    <t>6.53</t>
  </si>
  <si>
    <t>6.55</t>
  </si>
  <si>
    <t>6.59</t>
  </si>
  <si>
    <t>6.60</t>
  </si>
  <si>
    <t>6.61</t>
  </si>
  <si>
    <t>6.62</t>
  </si>
  <si>
    <t>6.63</t>
  </si>
  <si>
    <t>6.64</t>
  </si>
  <si>
    <t>6.68</t>
  </si>
  <si>
    <t>6.69</t>
  </si>
  <si>
    <t>6.70</t>
  </si>
  <si>
    <t>6.71</t>
  </si>
  <si>
    <t>6.72</t>
  </si>
  <si>
    <t>6.73</t>
  </si>
  <si>
    <t>6.74</t>
  </si>
  <si>
    <t>6.75</t>
  </si>
  <si>
    <t>6.77</t>
  </si>
  <si>
    <t>6.78</t>
  </si>
  <si>
    <t>6.79</t>
  </si>
  <si>
    <t>6.80</t>
  </si>
  <si>
    <t>6.81</t>
  </si>
  <si>
    <t>6.82</t>
  </si>
  <si>
    <t>6.83</t>
  </si>
  <si>
    <t>6.84</t>
  </si>
  <si>
    <t>6.86</t>
  </si>
  <si>
    <t>6.87</t>
  </si>
  <si>
    <t>6.88</t>
  </si>
  <si>
    <t>6.89</t>
  </si>
  <si>
    <t>6.90</t>
  </si>
  <si>
    <t>7. INSTALACOES ELETRICAS, SISTEMA DE PROTEÇÃO CONTRA DESCARGAS E REDE ESTRUTURADA</t>
  </si>
  <si>
    <t>PREPARO DE FUNDO DE VALA COM LARGURA MENOR QUE 1,5 M, EM LOCAL COM NÍVEL BAIXO DE INTERFERÊNCIA. AF_06/2016</t>
  </si>
  <si>
    <t>16.13.010</t>
  </si>
  <si>
    <t>APILOAMENTO PARA SIMPLES REGULARIZACAO</t>
  </si>
  <si>
    <t>EXECUÇÃO DE PASSEIO (CALÇADA) OU PISO DE CONCRETO COM CONCRETO MOLDADO IN LOCO, FEITO EM OBRA, ACABAMENTO CONVENCIONAL, NÃO ARMADO. AF_07/2016 (H=7,0cm)</t>
  </si>
  <si>
    <t>PISO CIMENTADO, TRAÇO 1:3 (CIMENTO E AREIA), ACABAMENTO LISO, ESPESSURA 3,0 CM, PREPARO MECÂNICO DA ARGAMASSA. AF_06/2018</t>
  </si>
  <si>
    <t>4.ESTRUTURA E PLATIBANDA (EMBOÇO E REBOCO)</t>
  </si>
  <si>
    <t>12.02.005</t>
  </si>
  <si>
    <t>EMBOÇO (paredes internas e externas)</t>
  </si>
  <si>
    <t>11. SISTEMAS DE PISOS INTERNOS E EXTERNOS (PAVIMENTAÇÃO)</t>
  </si>
  <si>
    <t>REGISTRO DE GAVETA BRUTO, LATÃO, ROSCÁVEL, 1, COM ACABAMENTO E CANOPLA CROMADOS, INSTALADO EM RESERVAÇÃO DE ÁGUA DE EDIFICAÇÃO QUE POSSUA RESERVATÓRIO DE FIBRA/FIBROCIMENTO FORNECIMENTO E INSTALAÇÃO. AF_06/2016</t>
  </si>
  <si>
    <t>6.37</t>
  </si>
  <si>
    <t>6.48</t>
  </si>
  <si>
    <t>6.54</t>
  </si>
  <si>
    <t>6.56</t>
  </si>
  <si>
    <t>6.57</t>
  </si>
  <si>
    <t>6.58</t>
  </si>
  <si>
    <t>6.85</t>
  </si>
  <si>
    <t>7.63</t>
  </si>
  <si>
    <t>HIDRÔMETRO DN 25 (¾ ), 5,0 M³/H FORNECIMENTO E INSTALAÇÃO. AF_11/2016</t>
  </si>
  <si>
    <t>ALVENARIA DE VEDAÇÃO DE BLOCOS VAZADOS DE CONCRETO DE 14X19X39CM (ESPESSURA 14CM) DE PAREDES COM ÁREA LÍQUIDA MAIOR OU IGUAL A 6M² SEM VÃOS E ARGAMASSA DE ASSENTAMENTO COM PREPARO MANUAL. AF_06/2014 (mureta)</t>
  </si>
  <si>
    <t>FORNECIMENTO E INSTALAÇAO DE PLACA DE IDENTIFICAÇAO DE OBRA INCLUSOSUPORTE ESTRUTURA DE MADEIRA (PADRÃO GOVERNO ESTADUAL)</t>
  </si>
  <si>
    <t>16.06.078</t>
  </si>
  <si>
    <t>6,28</t>
  </si>
  <si>
    <t>6,76</t>
  </si>
  <si>
    <t>UNID.</t>
  </si>
  <si>
    <t>M2</t>
  </si>
  <si>
    <t>M3</t>
  </si>
  <si>
    <t>M</t>
  </si>
  <si>
    <t>SERVIÇOS</t>
  </si>
  <si>
    <t>ITEM</t>
  </si>
  <si>
    <t>QTDE.</t>
  </si>
  <si>
    <t>CUSTO UNITÁRIO (R$)</t>
  </si>
  <si>
    <t>Município de Caçapava</t>
  </si>
  <si>
    <t>Programa: Pró-Infância</t>
  </si>
  <si>
    <t>Tabela:</t>
  </si>
  <si>
    <t>Objeto: Creche Projeto Tipo 02</t>
  </si>
  <si>
    <t>Não Des.</t>
  </si>
  <si>
    <t>Local: Rua Geraldo Francisco Rufino, n.º 150 - Bairro Guamirim / Piedade - Caçapava-SP.</t>
  </si>
  <si>
    <t>CRECHE GUAMIRIM - ATUALIZADA</t>
  </si>
  <si>
    <t>PREÇO UNITÁRIO (R$)</t>
  </si>
  <si>
    <t>CUSTO TOTAL     (R$)</t>
  </si>
  <si>
    <t>08.10.050</t>
  </si>
  <si>
    <t>RALO SECO DE F.FUNDIDO DN 100 MM C/GRELHA PVC CROMADO</t>
  </si>
  <si>
    <t>CDHU</t>
  </si>
  <si>
    <t>PLANILHA PREFEITURA</t>
  </si>
  <si>
    <t>PLANILHA</t>
  </si>
  <si>
    <t>CÓDIGO PLANILHA</t>
  </si>
  <si>
    <t>97897</t>
  </si>
  <si>
    <t>CAIXA ENTERRADA HIDRÁULICA RETANGULAR, EM CONCRETO PRÉ-MOLDADO, DIMENSÕES INTERNAS: 0,6X0,6X0,5 M. AF_12/2020</t>
  </si>
  <si>
    <t>CAIXA ENTERRADA HIDRÁULICA RETANGULAR, EM CONCRETO PRÉ-MOLDADO, DIMENSÕES INTERNAS: 0,6X0,6X0,5 M. AF_12/2020 (águas pluviais)</t>
  </si>
  <si>
    <t>TÊ COM BUCHA DE LATÃO NA BOLSA CENTRAL, PVC, SOLDÁVEL, DN 25MM X 1/2, INSTALADO EM RAMAL OU SUB-RAMAL DE ÁGUA - FORNECIMENTO E INSTALAÇÃO. AF_06/2022</t>
  </si>
  <si>
    <t>CDHU 11/2022</t>
  </si>
  <si>
    <t>FDE 01/2023</t>
  </si>
  <si>
    <t>SINAPI 01/2023</t>
  </si>
  <si>
    <t>Secretaria Municipal de Obras e Serviços Municipais</t>
  </si>
  <si>
    <t>CAÇAPAVA, 07 DE MARÇO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</si>
</sst>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36"/>
      <color theme="1"/>
      <name val="Arial"/>
      <family val="2"/>
    </font>
    <font>
      <b/>
      <sz val="1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0" fillId="0" borderId="0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4" fontId="5" fillId="3" borderId="2" xfId="0" applyNumberFormat="1" applyFont="1" applyFill="1" applyBorder="1" applyAlignment="1" applyProtection="1">
      <alignment horizontal="center" vertical="center"/>
    </xf>
    <xf numFmtId="4" fontId="5" fillId="3" borderId="4" xfId="0" applyNumberFormat="1" applyFont="1" applyFill="1" applyBorder="1" applyAlignment="1" applyProtection="1">
      <alignment horizontal="center" vertical="center"/>
    </xf>
    <xf numFmtId="4" fontId="5" fillId="3" borderId="1" xfId="0" applyNumberFormat="1" applyFont="1" applyFill="1" applyBorder="1" applyAlignment="1" applyProtection="1">
      <alignment horizontal="center" vertical="center"/>
    </xf>
    <xf numFmtId="4" fontId="5" fillId="3" borderId="6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49" fontId="5" fillId="0" borderId="10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5" fillId="0" borderId="26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/>
    <xf numFmtId="14" fontId="0" fillId="0" borderId="0" xfId="0" applyNumberFormat="1" applyFill="1" applyBorder="1" applyAlignment="1"/>
    <xf numFmtId="0" fontId="4" fillId="4" borderId="14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8" fillId="0" borderId="25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vertical="center"/>
    </xf>
    <xf numFmtId="49" fontId="4" fillId="8" borderId="19" xfId="0" applyNumberFormat="1" applyFont="1" applyFill="1" applyBorder="1" applyAlignment="1" applyProtection="1">
      <alignment horizontal="center" vertical="center"/>
    </xf>
    <xf numFmtId="4" fontId="5" fillId="0" borderId="6" xfId="0" applyNumberFormat="1" applyFont="1" applyFill="1" applyBorder="1" applyAlignment="1" applyProtection="1">
      <alignment horizontal="center" vertical="center"/>
    </xf>
    <xf numFmtId="4" fontId="5" fillId="0" borderId="22" xfId="0" applyNumberFormat="1" applyFont="1" applyFill="1" applyBorder="1" applyAlignment="1" applyProtection="1">
      <alignment horizontal="center" vertical="center"/>
    </xf>
    <xf numFmtId="49" fontId="4" fillId="8" borderId="17" xfId="0" applyNumberFormat="1" applyFont="1" applyFill="1" applyBorder="1" applyAlignment="1" applyProtection="1">
      <alignment vertical="center"/>
    </xf>
    <xf numFmtId="49" fontId="4" fillId="8" borderId="18" xfId="0" applyNumberFormat="1" applyFont="1" applyFill="1" applyBorder="1" applyAlignment="1" applyProtection="1">
      <alignment vertical="center"/>
    </xf>
    <xf numFmtId="4" fontId="4" fillId="8" borderId="19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4" fontId="5" fillId="0" borderId="8" xfId="0" applyNumberFormat="1" applyFont="1" applyFill="1" applyBorder="1" applyAlignment="1" applyProtection="1">
      <alignment horizontal="center" vertical="center"/>
    </xf>
    <xf numFmtId="4" fontId="5" fillId="3" borderId="8" xfId="0" applyNumberFormat="1" applyFont="1" applyFill="1" applyBorder="1" applyAlignment="1" applyProtection="1">
      <alignment horizontal="center" vertical="center"/>
    </xf>
    <xf numFmtId="4" fontId="5" fillId="3" borderId="9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</xf>
    <xf numFmtId="4" fontId="5" fillId="0" borderId="32" xfId="0" applyNumberFormat="1" applyFont="1" applyFill="1" applyBorder="1" applyAlignment="1" applyProtection="1">
      <alignment horizontal="center" vertical="center"/>
    </xf>
    <xf numFmtId="49" fontId="5" fillId="0" borderId="32" xfId="0" applyNumberFormat="1" applyFont="1" applyFill="1" applyBorder="1" applyAlignment="1" applyProtection="1">
      <alignment horizontal="center" vertical="center"/>
    </xf>
    <xf numFmtId="49" fontId="5" fillId="0" borderId="33" xfId="0" applyNumberFormat="1" applyFont="1" applyFill="1" applyBorder="1" applyAlignment="1" applyProtection="1">
      <alignment horizontal="left" vertical="center" wrapText="1"/>
    </xf>
    <xf numFmtId="49" fontId="5" fillId="0" borderId="23" xfId="0" applyNumberFormat="1" applyFont="1" applyFill="1" applyBorder="1" applyAlignment="1" applyProtection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4" fontId="5" fillId="3" borderId="32" xfId="0" applyNumberFormat="1" applyFont="1" applyFill="1" applyBorder="1" applyAlignment="1" applyProtection="1">
      <alignment horizontal="center" vertical="center"/>
    </xf>
    <xf numFmtId="49" fontId="5" fillId="3" borderId="33" xfId="0" applyNumberFormat="1" applyFont="1" applyFill="1" applyBorder="1" applyAlignment="1" applyProtection="1">
      <alignment horizontal="left" vertical="center" wrapText="1"/>
    </xf>
    <xf numFmtId="49" fontId="5" fillId="3" borderId="23" xfId="0" applyNumberFormat="1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/>
    </xf>
    <xf numFmtId="49" fontId="5" fillId="3" borderId="27" xfId="0" applyNumberFormat="1" applyFont="1" applyFill="1" applyBorder="1" applyAlignment="1" applyProtection="1">
      <alignment horizontal="left" vertical="center" wrapText="1"/>
    </xf>
    <xf numFmtId="4" fontId="4" fillId="8" borderId="18" xfId="0" applyNumberFormat="1" applyFont="1" applyFill="1" applyBorder="1" applyAlignment="1">
      <alignment vertical="center"/>
    </xf>
    <xf numFmtId="4" fontId="4" fillId="8" borderId="19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4" fontId="5" fillId="3" borderId="34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>
      <alignment horizontal="left" vertical="center" wrapText="1"/>
    </xf>
    <xf numFmtId="49" fontId="5" fillId="3" borderId="35" xfId="0" applyNumberFormat="1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49" fontId="4" fillId="7" borderId="17" xfId="0" applyNumberFormat="1" applyFont="1" applyFill="1" applyBorder="1" applyAlignment="1" applyProtection="1">
      <alignment vertical="center"/>
    </xf>
    <xf numFmtId="49" fontId="4" fillId="7" borderId="18" xfId="0" applyNumberFormat="1" applyFont="1" applyFill="1" applyBorder="1" applyAlignment="1" applyProtection="1">
      <alignment vertical="center"/>
    </xf>
    <xf numFmtId="4" fontId="4" fillId="7" borderId="19" xfId="0" applyNumberFormat="1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vertical="center"/>
    </xf>
    <xf numFmtId="0" fontId="6" fillId="8" borderId="24" xfId="0" applyFont="1" applyFill="1" applyBorder="1" applyAlignment="1">
      <alignment vertical="center"/>
    </xf>
    <xf numFmtId="4" fontId="4" fillId="8" borderId="24" xfId="0" applyNumberFormat="1" applyFont="1" applyFill="1" applyBorder="1" applyAlignment="1">
      <alignment vertical="center"/>
    </xf>
    <xf numFmtId="4" fontId="4" fillId="8" borderId="25" xfId="0" applyNumberFormat="1" applyFont="1" applyFill="1" applyBorder="1" applyAlignment="1">
      <alignment vertical="center"/>
    </xf>
    <xf numFmtId="4" fontId="4" fillId="7" borderId="18" xfId="0" applyNumberFormat="1" applyFont="1" applyFill="1" applyBorder="1" applyAlignment="1">
      <alignment vertical="center"/>
    </xf>
    <xf numFmtId="4" fontId="4" fillId="7" borderId="19" xfId="0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vertical="center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9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4" fillId="6" borderId="17" xfId="0" applyFont="1" applyFill="1" applyBorder="1" applyAlignment="1" applyProtection="1">
      <alignment horizontal="left" vertical="center"/>
    </xf>
    <xf numFmtId="0" fontId="4" fillId="6" borderId="18" xfId="0" applyFont="1" applyFill="1" applyBorder="1" applyAlignment="1" applyProtection="1">
      <alignment horizontal="left" vertical="center"/>
    </xf>
    <xf numFmtId="0" fontId="4" fillId="6" borderId="28" xfId="0" applyFont="1" applyFill="1" applyBorder="1" applyAlignment="1" applyProtection="1">
      <alignment horizontal="left" vertical="center"/>
    </xf>
    <xf numFmtId="0" fontId="4" fillId="6" borderId="19" xfId="0" applyFont="1" applyFill="1" applyBorder="1" applyAlignment="1" applyProtection="1">
      <alignment horizontal="left" vertical="center"/>
    </xf>
    <xf numFmtId="49" fontId="4" fillId="8" borderId="17" xfId="0" applyNumberFormat="1" applyFont="1" applyFill="1" applyBorder="1" applyAlignment="1" applyProtection="1">
      <alignment horizontal="center" vertical="center"/>
    </xf>
    <xf numFmtId="49" fontId="4" fillId="8" borderId="18" xfId="0" applyNumberFormat="1" applyFont="1" applyFill="1" applyBorder="1" applyAlignment="1" applyProtection="1">
      <alignment horizontal="center" vertical="center"/>
    </xf>
    <xf numFmtId="49" fontId="4" fillId="8" borderId="19" xfId="0" applyNumberFormat="1" applyFont="1" applyFill="1" applyBorder="1" applyAlignment="1" applyProtection="1">
      <alignment horizontal="center" vertical="center"/>
    </xf>
    <xf numFmtId="49" fontId="4" fillId="9" borderId="17" xfId="0" applyNumberFormat="1" applyFont="1" applyFill="1" applyBorder="1" applyAlignment="1" applyProtection="1">
      <alignment horizontal="center" vertical="center"/>
    </xf>
    <xf numFmtId="49" fontId="4" fillId="9" borderId="18" xfId="0" applyNumberFormat="1" applyFont="1" applyFill="1" applyBorder="1" applyAlignment="1" applyProtection="1">
      <alignment horizontal="center" vertical="center"/>
    </xf>
    <xf numFmtId="49" fontId="4" fillId="9" borderId="19" xfId="0" applyNumberFormat="1" applyFont="1" applyFill="1" applyBorder="1" applyAlignment="1" applyProtection="1">
      <alignment horizontal="center" vertical="center"/>
    </xf>
    <xf numFmtId="49" fontId="4" fillId="7" borderId="17" xfId="0" applyNumberFormat="1" applyFont="1" applyFill="1" applyBorder="1" applyAlignment="1" applyProtection="1">
      <alignment horizontal="center" vertical="center"/>
    </xf>
    <xf numFmtId="49" fontId="4" fillId="7" borderId="18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3" xfId="1" xr:uid="{00000000-0005-0000-0000-000001000000}"/>
    <cellStyle name="Normal 5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95250</xdr:rowOff>
    </xdr:from>
    <xdr:to>
      <xdr:col>1</xdr:col>
      <xdr:colOff>704849</xdr:colOff>
      <xdr:row>1</xdr:row>
      <xdr:rowOff>180975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9FFE8E2-7BBD-4241-9474-F22C30F2A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95250"/>
          <a:ext cx="800099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5"/>
  <sheetViews>
    <sheetView tabSelected="1" topLeftCell="A142" zoomScaleNormal="100" workbookViewId="0">
      <selection activeCell="D151" sqref="D151"/>
    </sheetView>
  </sheetViews>
  <sheetFormatPr defaultRowHeight="15" x14ac:dyDescent="0.25"/>
  <cols>
    <col min="1" max="1" width="6.7109375" customWidth="1"/>
    <col min="2" max="2" width="15.7109375" customWidth="1"/>
    <col min="3" max="3" width="12.7109375" customWidth="1"/>
    <col min="4" max="4" width="64.85546875" customWidth="1"/>
    <col min="5" max="5" width="6.7109375" customWidth="1"/>
    <col min="6" max="6" width="10.7109375" customWidth="1"/>
    <col min="7" max="8" width="12.7109375" customWidth="1"/>
    <col min="9" max="9" width="14.7109375" customWidth="1"/>
  </cols>
  <sheetData>
    <row r="1" spans="1:9" ht="50.1" customHeight="1" x14ac:dyDescent="0.25">
      <c r="A1" s="120"/>
      <c r="B1" s="121"/>
      <c r="C1" s="124" t="s">
        <v>280</v>
      </c>
      <c r="D1" s="125"/>
      <c r="E1" s="125"/>
      <c r="F1" s="125"/>
      <c r="G1" s="125"/>
      <c r="H1" s="125"/>
      <c r="I1" s="126"/>
    </row>
    <row r="2" spans="1:9" ht="20.100000000000001" customHeight="1" thickBot="1" x14ac:dyDescent="0.3">
      <c r="A2" s="122"/>
      <c r="B2" s="123"/>
      <c r="C2" s="127" t="s">
        <v>302</v>
      </c>
      <c r="D2" s="128"/>
      <c r="E2" s="128"/>
      <c r="F2" s="128"/>
      <c r="G2" s="128"/>
      <c r="H2" s="128"/>
      <c r="I2" s="129"/>
    </row>
    <row r="3" spans="1:9" ht="20.100000000000001" customHeight="1" x14ac:dyDescent="0.25">
      <c r="A3" s="130" t="s">
        <v>281</v>
      </c>
      <c r="B3" s="131"/>
      <c r="C3" s="131"/>
      <c r="D3" s="132"/>
      <c r="E3" s="139"/>
      <c r="F3" s="140"/>
      <c r="G3" s="145"/>
      <c r="H3" s="46" t="s">
        <v>282</v>
      </c>
      <c r="I3" s="41" t="s">
        <v>300</v>
      </c>
    </row>
    <row r="4" spans="1:9" ht="20.100000000000001" customHeight="1" x14ac:dyDescent="0.25">
      <c r="A4" s="133" t="s">
        <v>283</v>
      </c>
      <c r="B4" s="134"/>
      <c r="C4" s="134"/>
      <c r="D4" s="135"/>
      <c r="E4" s="141"/>
      <c r="F4" s="142"/>
      <c r="G4" s="146"/>
      <c r="H4" s="47" t="s">
        <v>284</v>
      </c>
      <c r="I4" s="42" t="s">
        <v>301</v>
      </c>
    </row>
    <row r="5" spans="1:9" ht="20.100000000000001" customHeight="1" thickBot="1" x14ac:dyDescent="0.3">
      <c r="A5" s="136" t="s">
        <v>285</v>
      </c>
      <c r="B5" s="137"/>
      <c r="C5" s="137"/>
      <c r="D5" s="138"/>
      <c r="E5" s="143"/>
      <c r="F5" s="144"/>
      <c r="G5" s="147"/>
      <c r="H5" s="48"/>
      <c r="I5" s="43" t="s">
        <v>299</v>
      </c>
    </row>
    <row r="6" spans="1:9" ht="20.100000000000001" customHeight="1" thickBot="1" x14ac:dyDescent="0.3">
      <c r="A6" s="105" t="s">
        <v>286</v>
      </c>
      <c r="B6" s="106"/>
      <c r="C6" s="106"/>
      <c r="D6" s="106"/>
      <c r="E6" s="106"/>
      <c r="F6" s="106"/>
      <c r="G6" s="106"/>
      <c r="H6" s="106"/>
      <c r="I6" s="107"/>
    </row>
    <row r="7" spans="1:9" s="4" customFormat="1" ht="36.75" customHeight="1" thickBot="1" x14ac:dyDescent="0.3">
      <c r="A7" s="105" t="s">
        <v>292</v>
      </c>
      <c r="B7" s="106"/>
      <c r="C7" s="106"/>
      <c r="D7" s="106"/>
      <c r="E7" s="106"/>
      <c r="F7" s="106"/>
      <c r="G7" s="106"/>
      <c r="H7" s="106"/>
      <c r="I7" s="107"/>
    </row>
    <row r="8" spans="1:9" s="4" customFormat="1" ht="50.1" customHeight="1" thickBot="1" x14ac:dyDescent="0.3">
      <c r="A8" s="35" t="s">
        <v>277</v>
      </c>
      <c r="B8" s="37" t="s">
        <v>293</v>
      </c>
      <c r="C8" s="36" t="s">
        <v>294</v>
      </c>
      <c r="D8" s="35" t="s">
        <v>276</v>
      </c>
      <c r="E8" s="35" t="s">
        <v>272</v>
      </c>
      <c r="F8" s="35" t="s">
        <v>278</v>
      </c>
      <c r="G8" s="36" t="s">
        <v>279</v>
      </c>
      <c r="H8" s="36" t="s">
        <v>287</v>
      </c>
      <c r="I8" s="36" t="s">
        <v>288</v>
      </c>
    </row>
    <row r="9" spans="1:9" s="38" customFormat="1" ht="20.100000000000001" customHeight="1" thickBot="1" x14ac:dyDescent="0.3">
      <c r="A9" s="108" t="s">
        <v>11</v>
      </c>
      <c r="B9" s="109"/>
      <c r="C9" s="109"/>
      <c r="D9" s="109"/>
      <c r="E9" s="109"/>
      <c r="F9" s="109"/>
      <c r="G9" s="109"/>
      <c r="H9" s="109"/>
      <c r="I9" s="111"/>
    </row>
    <row r="10" spans="1:9" s="45" customFormat="1" ht="50.1" customHeight="1" x14ac:dyDescent="0.25">
      <c r="A10" s="61" t="s">
        <v>0</v>
      </c>
      <c r="B10" s="62" t="s">
        <v>6</v>
      </c>
      <c r="C10" s="63" t="s">
        <v>269</v>
      </c>
      <c r="D10" s="64" t="s">
        <v>268</v>
      </c>
      <c r="E10" s="57" t="s">
        <v>273</v>
      </c>
      <c r="F10" s="44">
        <v>6</v>
      </c>
      <c r="G10" s="44"/>
      <c r="H10" s="44">
        <f>ROUND((SUM(G10/1.23)*1.2),2)</f>
        <v>0</v>
      </c>
      <c r="I10" s="53">
        <f>ROUND(SUM(H10*F10),2)</f>
        <v>0</v>
      </c>
    </row>
    <row r="11" spans="1:9" s="45" customFormat="1" ht="20.100000000000001" customHeight="1" x14ac:dyDescent="0.25">
      <c r="A11" s="25" t="s">
        <v>1</v>
      </c>
      <c r="B11" s="14" t="s">
        <v>6</v>
      </c>
      <c r="C11" s="20" t="s">
        <v>26</v>
      </c>
      <c r="D11" s="65" t="s">
        <v>25</v>
      </c>
      <c r="E11" s="58" t="s">
        <v>273</v>
      </c>
      <c r="F11" s="14">
        <v>38</v>
      </c>
      <c r="G11" s="14"/>
      <c r="H11" s="44">
        <f>ROUND((SUM(G11/1.23)*1.2),2)</f>
        <v>0</v>
      </c>
      <c r="I11" s="53">
        <f>ROUND(SUM(H11*F11),2)</f>
        <v>0</v>
      </c>
    </row>
    <row r="12" spans="1:9" s="2" customFormat="1" ht="60" customHeight="1" x14ac:dyDescent="0.25">
      <c r="A12" s="25" t="s">
        <v>15</v>
      </c>
      <c r="B12" s="8" t="s">
        <v>8</v>
      </c>
      <c r="C12" s="20" t="s">
        <v>13</v>
      </c>
      <c r="D12" s="66" t="s">
        <v>12</v>
      </c>
      <c r="E12" s="59" t="s">
        <v>272</v>
      </c>
      <c r="F12" s="8">
        <v>1</v>
      </c>
      <c r="G12" s="8"/>
      <c r="H12" s="8">
        <f>ROUND(SUM(G12*1.2),2)</f>
        <v>0</v>
      </c>
      <c r="I12" s="53">
        <f>ROUND(SUM(H12*F12),2)</f>
        <v>0</v>
      </c>
    </row>
    <row r="13" spans="1:9" s="2" customFormat="1" ht="39.950000000000003" customHeight="1" x14ac:dyDescent="0.25">
      <c r="A13" s="25" t="s">
        <v>16</v>
      </c>
      <c r="B13" s="8" t="s">
        <v>8</v>
      </c>
      <c r="C13" s="20" t="s">
        <v>14</v>
      </c>
      <c r="D13" s="66" t="s">
        <v>266</v>
      </c>
      <c r="E13" s="59" t="s">
        <v>272</v>
      </c>
      <c r="F13" s="8">
        <v>1</v>
      </c>
      <c r="G13" s="8"/>
      <c r="H13" s="8">
        <f t="shared" ref="H13:H14" si="0">ROUND(SUM(G13*1.2),2)</f>
        <v>0</v>
      </c>
      <c r="I13" s="53">
        <f t="shared" ref="I13:I17" si="1">ROUND(SUM(H13*F13),2)</f>
        <v>0</v>
      </c>
    </row>
    <row r="14" spans="1:9" s="45" customFormat="1" ht="50.1" customHeight="1" x14ac:dyDescent="0.25">
      <c r="A14" s="25" t="s">
        <v>21</v>
      </c>
      <c r="B14" s="14" t="s">
        <v>8</v>
      </c>
      <c r="C14" s="20" t="s">
        <v>295</v>
      </c>
      <c r="D14" s="99" t="s">
        <v>296</v>
      </c>
      <c r="E14" s="58" t="s">
        <v>272</v>
      </c>
      <c r="F14" s="14">
        <v>1</v>
      </c>
      <c r="G14" s="14"/>
      <c r="H14" s="8">
        <f t="shared" si="0"/>
        <v>0</v>
      </c>
      <c r="I14" s="53">
        <f t="shared" si="1"/>
        <v>0</v>
      </c>
    </row>
    <row r="15" spans="1:9" s="2" customFormat="1" ht="50.1" customHeight="1" x14ac:dyDescent="0.25">
      <c r="A15" s="25" t="s">
        <v>22</v>
      </c>
      <c r="B15" s="8" t="s">
        <v>6</v>
      </c>
      <c r="C15" s="20" t="s">
        <v>17</v>
      </c>
      <c r="D15" s="66" t="s">
        <v>18</v>
      </c>
      <c r="E15" s="59" t="s">
        <v>273</v>
      </c>
      <c r="F15" s="8">
        <f>10*8</f>
        <v>80</v>
      </c>
      <c r="G15" s="8"/>
      <c r="H15" s="44">
        <f>ROUND((SUM(G15/1.23)*1.2),2)</f>
        <v>0</v>
      </c>
      <c r="I15" s="53">
        <f t="shared" si="1"/>
        <v>0</v>
      </c>
    </row>
    <row r="16" spans="1:9" s="2" customFormat="1" ht="39.950000000000003" customHeight="1" x14ac:dyDescent="0.25">
      <c r="A16" s="25" t="s">
        <v>24</v>
      </c>
      <c r="B16" s="8" t="s">
        <v>6</v>
      </c>
      <c r="C16" s="20" t="s">
        <v>20</v>
      </c>
      <c r="D16" s="66" t="s">
        <v>19</v>
      </c>
      <c r="E16" s="59" t="s">
        <v>273</v>
      </c>
      <c r="F16" s="8">
        <f>10*8</f>
        <v>80</v>
      </c>
      <c r="G16" s="8"/>
      <c r="H16" s="44">
        <f t="shared" ref="H16:H17" si="2">ROUND((SUM(G16/1.23)*1.2),2)</f>
        <v>0</v>
      </c>
      <c r="I16" s="53">
        <f t="shared" si="1"/>
        <v>0</v>
      </c>
    </row>
    <row r="17" spans="1:9" s="2" customFormat="1" ht="39.950000000000003" customHeight="1" thickBot="1" x14ac:dyDescent="0.3">
      <c r="A17" s="26" t="s">
        <v>27</v>
      </c>
      <c r="B17" s="18" t="s">
        <v>6</v>
      </c>
      <c r="C17" s="21" t="s">
        <v>23</v>
      </c>
      <c r="D17" s="67" t="s">
        <v>28</v>
      </c>
      <c r="E17" s="60" t="s">
        <v>275</v>
      </c>
      <c r="F17" s="18">
        <v>31</v>
      </c>
      <c r="G17" s="18"/>
      <c r="H17" s="44">
        <f t="shared" si="2"/>
        <v>0</v>
      </c>
      <c r="I17" s="53">
        <f t="shared" si="1"/>
        <v>0</v>
      </c>
    </row>
    <row r="18" spans="1:9" s="40" customFormat="1" ht="20.100000000000001" customHeight="1" thickBot="1" x14ac:dyDescent="0.3">
      <c r="A18" s="112" t="s">
        <v>2</v>
      </c>
      <c r="B18" s="113"/>
      <c r="C18" s="113"/>
      <c r="D18" s="114"/>
      <c r="E18" s="55"/>
      <c r="F18" s="55"/>
      <c r="G18" s="55"/>
      <c r="H18" s="51"/>
      <c r="I18" s="56">
        <f>ROUND(SUM(I10:I17),2)</f>
        <v>0</v>
      </c>
    </row>
    <row r="19" spans="1:9" s="38" customFormat="1" ht="20.100000000000001" customHeight="1" thickBot="1" x14ac:dyDescent="0.3">
      <c r="A19" s="108" t="s">
        <v>29</v>
      </c>
      <c r="B19" s="109"/>
      <c r="C19" s="109"/>
      <c r="D19" s="109"/>
      <c r="E19" s="110"/>
      <c r="F19" s="110"/>
      <c r="G19" s="110"/>
      <c r="H19" s="110"/>
      <c r="I19" s="111"/>
    </row>
    <row r="20" spans="1:9" s="3" customFormat="1" ht="80.099999999999994" customHeight="1" x14ac:dyDescent="0.25">
      <c r="A20" s="61" t="s">
        <v>31</v>
      </c>
      <c r="B20" s="62" t="s">
        <v>8</v>
      </c>
      <c r="C20" s="101">
        <v>103325</v>
      </c>
      <c r="D20" s="69" t="s">
        <v>267</v>
      </c>
      <c r="E20" s="59" t="s">
        <v>273</v>
      </c>
      <c r="F20" s="8">
        <v>30.82</v>
      </c>
      <c r="G20" s="8"/>
      <c r="H20" s="8">
        <f t="shared" ref="H20:H21" si="3">ROUND(SUM(G20*1.2),2)</f>
        <v>0</v>
      </c>
      <c r="I20" s="53">
        <f t="shared" ref="I20:I21" si="4">ROUND(SUM(H20*F20),2)</f>
        <v>0</v>
      </c>
    </row>
    <row r="21" spans="1:9" s="3" customFormat="1" ht="50.1" customHeight="1" thickBot="1" x14ac:dyDescent="0.3">
      <c r="A21" s="25" t="s">
        <v>33</v>
      </c>
      <c r="B21" s="8" t="s">
        <v>8</v>
      </c>
      <c r="C21" s="20" t="s">
        <v>32</v>
      </c>
      <c r="D21" s="70" t="s">
        <v>34</v>
      </c>
      <c r="E21" s="60" t="s">
        <v>275</v>
      </c>
      <c r="F21" s="18">
        <v>50</v>
      </c>
      <c r="G21" s="18"/>
      <c r="H21" s="8">
        <f t="shared" si="3"/>
        <v>0</v>
      </c>
      <c r="I21" s="53">
        <f t="shared" si="4"/>
        <v>0</v>
      </c>
    </row>
    <row r="22" spans="1:9" s="40" customFormat="1" ht="20.100000000000001" customHeight="1" thickBot="1" x14ac:dyDescent="0.3">
      <c r="A22" s="112" t="s">
        <v>2</v>
      </c>
      <c r="B22" s="113"/>
      <c r="C22" s="113"/>
      <c r="D22" s="114"/>
      <c r="E22" s="55"/>
      <c r="F22" s="55"/>
      <c r="G22" s="55"/>
      <c r="H22" s="51"/>
      <c r="I22" s="56">
        <f>ROUND(SUM(I20:I21),2)</f>
        <v>0</v>
      </c>
    </row>
    <row r="23" spans="1:9" s="38" customFormat="1" ht="20.100000000000001" customHeight="1" thickBot="1" x14ac:dyDescent="0.3">
      <c r="A23" s="108" t="s">
        <v>253</v>
      </c>
      <c r="B23" s="109"/>
      <c r="C23" s="109"/>
      <c r="D23" s="109"/>
      <c r="E23" s="110"/>
      <c r="F23" s="110"/>
      <c r="G23" s="110"/>
      <c r="H23" s="110"/>
      <c r="I23" s="111"/>
    </row>
    <row r="24" spans="1:9" s="3" customFormat="1" ht="20.100000000000001" customHeight="1" x14ac:dyDescent="0.25">
      <c r="A24" s="71" t="s">
        <v>36</v>
      </c>
      <c r="B24" s="68" t="s">
        <v>6</v>
      </c>
      <c r="C24" s="63" t="s">
        <v>30</v>
      </c>
      <c r="D24" s="69" t="s">
        <v>35</v>
      </c>
      <c r="E24" s="59" t="s">
        <v>273</v>
      </c>
      <c r="F24" s="8">
        <v>126</v>
      </c>
      <c r="G24" s="8"/>
      <c r="H24" s="44">
        <f>ROUND((SUM(G24/1.23)*1.2),2)</f>
        <v>0</v>
      </c>
      <c r="I24" s="53">
        <f t="shared" ref="I24:I25" si="5">ROUND(SUM(H24*F24),2)</f>
        <v>0</v>
      </c>
    </row>
    <row r="25" spans="1:9" s="3" customFormat="1" ht="20.100000000000001" customHeight="1" thickBot="1" x14ac:dyDescent="0.3">
      <c r="A25" s="28" t="s">
        <v>37</v>
      </c>
      <c r="B25" s="18" t="s">
        <v>6</v>
      </c>
      <c r="C25" s="21" t="s">
        <v>254</v>
      </c>
      <c r="D25" s="72" t="s">
        <v>255</v>
      </c>
      <c r="E25" s="60" t="s">
        <v>273</v>
      </c>
      <c r="F25" s="18">
        <v>63</v>
      </c>
      <c r="G25" s="18"/>
      <c r="H25" s="44">
        <f>ROUND((SUM(G25/1.23)*1.2),2)</f>
        <v>0</v>
      </c>
      <c r="I25" s="53">
        <f t="shared" si="5"/>
        <v>0</v>
      </c>
    </row>
    <row r="26" spans="1:9" s="40" customFormat="1" ht="20.100000000000001" customHeight="1" thickBot="1" x14ac:dyDescent="0.3">
      <c r="A26" s="112" t="s">
        <v>2</v>
      </c>
      <c r="B26" s="113"/>
      <c r="C26" s="113"/>
      <c r="D26" s="114"/>
      <c r="E26" s="55"/>
      <c r="F26" s="55"/>
      <c r="G26" s="55"/>
      <c r="H26" s="51"/>
      <c r="I26" s="56">
        <f>ROUND(SUM(I24:I25),2)</f>
        <v>0</v>
      </c>
    </row>
    <row r="27" spans="1:9" s="38" customFormat="1" ht="20.100000000000001" customHeight="1" thickBot="1" x14ac:dyDescent="0.3">
      <c r="A27" s="108" t="s">
        <v>177</v>
      </c>
      <c r="B27" s="109"/>
      <c r="C27" s="109"/>
      <c r="D27" s="109"/>
      <c r="E27" s="110"/>
      <c r="F27" s="110"/>
      <c r="G27" s="110"/>
      <c r="H27" s="110"/>
      <c r="I27" s="111"/>
    </row>
    <row r="28" spans="1:9" s="3" customFormat="1" ht="50.1" customHeight="1" x14ac:dyDescent="0.25">
      <c r="A28" s="61" t="s">
        <v>3</v>
      </c>
      <c r="B28" s="76" t="s">
        <v>8</v>
      </c>
      <c r="C28" s="63" t="s">
        <v>40</v>
      </c>
      <c r="D28" s="69" t="s">
        <v>41</v>
      </c>
      <c r="E28" s="75" t="s">
        <v>275</v>
      </c>
      <c r="F28" s="6">
        <v>23.6</v>
      </c>
      <c r="G28" s="6"/>
      <c r="H28" s="8">
        <f t="shared" ref="H28:H78" si="6">ROUND(SUM(G28*1.2),2)</f>
        <v>0</v>
      </c>
      <c r="I28" s="53">
        <f t="shared" ref="I28:I91" si="7">ROUND(SUM(H28*F28),2)</f>
        <v>0</v>
      </c>
    </row>
    <row r="29" spans="1:9" s="3" customFormat="1" ht="50.1" customHeight="1" x14ac:dyDescent="0.25">
      <c r="A29" s="25" t="s">
        <v>4</v>
      </c>
      <c r="B29" s="9" t="s">
        <v>8</v>
      </c>
      <c r="C29" s="13">
        <v>89402</v>
      </c>
      <c r="D29" s="77" t="s">
        <v>42</v>
      </c>
      <c r="E29" s="59" t="s">
        <v>275</v>
      </c>
      <c r="F29" s="8">
        <v>19.350000000000001</v>
      </c>
      <c r="G29" s="8"/>
      <c r="H29" s="8">
        <f t="shared" si="6"/>
        <v>0</v>
      </c>
      <c r="I29" s="53">
        <f t="shared" si="7"/>
        <v>0</v>
      </c>
    </row>
    <row r="30" spans="1:9" s="4" customFormat="1" ht="50.1" customHeight="1" x14ac:dyDescent="0.25">
      <c r="A30" s="25" t="s">
        <v>5</v>
      </c>
      <c r="B30" s="9" t="s">
        <v>8</v>
      </c>
      <c r="C30" s="22" t="s">
        <v>43</v>
      </c>
      <c r="D30" s="78" t="s">
        <v>44</v>
      </c>
      <c r="E30" s="59" t="s">
        <v>275</v>
      </c>
      <c r="F30" s="8">
        <v>149.49</v>
      </c>
      <c r="G30" s="8"/>
      <c r="H30" s="8">
        <f t="shared" si="6"/>
        <v>0</v>
      </c>
      <c r="I30" s="53">
        <f t="shared" si="7"/>
        <v>0</v>
      </c>
    </row>
    <row r="31" spans="1:9" s="4" customFormat="1" ht="50.1" customHeight="1" x14ac:dyDescent="0.25">
      <c r="A31" s="25" t="s">
        <v>9</v>
      </c>
      <c r="B31" s="9" t="s">
        <v>8</v>
      </c>
      <c r="C31" s="13">
        <v>89447</v>
      </c>
      <c r="D31" s="77" t="s">
        <v>45</v>
      </c>
      <c r="E31" s="59" t="s">
        <v>275</v>
      </c>
      <c r="F31" s="8">
        <v>2.8</v>
      </c>
      <c r="G31" s="8"/>
      <c r="H31" s="8">
        <f t="shared" si="6"/>
        <v>0</v>
      </c>
      <c r="I31" s="53">
        <f t="shared" si="7"/>
        <v>0</v>
      </c>
    </row>
    <row r="32" spans="1:9" s="4" customFormat="1" ht="50.1" customHeight="1" x14ac:dyDescent="0.25">
      <c r="A32" s="25" t="s">
        <v>10</v>
      </c>
      <c r="B32" s="9" t="s">
        <v>8</v>
      </c>
      <c r="C32" s="13">
        <v>89449</v>
      </c>
      <c r="D32" s="77" t="s">
        <v>46</v>
      </c>
      <c r="E32" s="59" t="s">
        <v>275</v>
      </c>
      <c r="F32" s="8">
        <v>63.6</v>
      </c>
      <c r="G32" s="8"/>
      <c r="H32" s="8">
        <f t="shared" si="6"/>
        <v>0</v>
      </c>
      <c r="I32" s="53">
        <f t="shared" si="7"/>
        <v>0</v>
      </c>
    </row>
    <row r="33" spans="1:9" s="4" customFormat="1" ht="50.1" customHeight="1" x14ac:dyDescent="0.25">
      <c r="A33" s="25" t="s">
        <v>38</v>
      </c>
      <c r="B33" s="9" t="s">
        <v>8</v>
      </c>
      <c r="C33" s="13">
        <v>89450</v>
      </c>
      <c r="D33" s="77" t="s">
        <v>163</v>
      </c>
      <c r="E33" s="59" t="s">
        <v>275</v>
      </c>
      <c r="F33" s="8">
        <v>20.25</v>
      </c>
      <c r="G33" s="8"/>
      <c r="H33" s="8">
        <f t="shared" si="6"/>
        <v>0</v>
      </c>
      <c r="I33" s="53">
        <f t="shared" si="7"/>
        <v>0</v>
      </c>
    </row>
    <row r="34" spans="1:9" s="4" customFormat="1" ht="50.1" customHeight="1" x14ac:dyDescent="0.25">
      <c r="A34" s="25" t="s">
        <v>39</v>
      </c>
      <c r="B34" s="9" t="s">
        <v>8</v>
      </c>
      <c r="C34" s="13">
        <v>89451</v>
      </c>
      <c r="D34" s="77" t="s">
        <v>47</v>
      </c>
      <c r="E34" s="59" t="s">
        <v>275</v>
      </c>
      <c r="F34" s="8">
        <v>181.8</v>
      </c>
      <c r="G34" s="8"/>
      <c r="H34" s="8">
        <f t="shared" si="6"/>
        <v>0</v>
      </c>
      <c r="I34" s="53">
        <f t="shared" si="7"/>
        <v>0</v>
      </c>
    </row>
    <row r="35" spans="1:9" s="4" customFormat="1" ht="39.950000000000003" customHeight="1" x14ac:dyDescent="0.25">
      <c r="A35" s="25" t="s">
        <v>157</v>
      </c>
      <c r="B35" s="9" t="s">
        <v>8</v>
      </c>
      <c r="C35" s="13">
        <v>90443</v>
      </c>
      <c r="D35" s="66" t="s">
        <v>164</v>
      </c>
      <c r="E35" s="59" t="s">
        <v>275</v>
      </c>
      <c r="F35" s="8">
        <v>152.25</v>
      </c>
      <c r="G35" s="8"/>
      <c r="H35" s="8">
        <f t="shared" si="6"/>
        <v>0</v>
      </c>
      <c r="I35" s="53">
        <f t="shared" si="7"/>
        <v>0</v>
      </c>
    </row>
    <row r="36" spans="1:9" s="3" customFormat="1" ht="50.1" customHeight="1" x14ac:dyDescent="0.25">
      <c r="A36" s="25" t="s">
        <v>156</v>
      </c>
      <c r="B36" s="9" t="s">
        <v>8</v>
      </c>
      <c r="C36" s="13">
        <v>91222</v>
      </c>
      <c r="D36" s="79" t="s">
        <v>165</v>
      </c>
      <c r="E36" s="59" t="s">
        <v>275</v>
      </c>
      <c r="F36" s="8">
        <v>51.05</v>
      </c>
      <c r="G36" s="8"/>
      <c r="H36" s="8">
        <f t="shared" si="6"/>
        <v>0</v>
      </c>
      <c r="I36" s="53">
        <f t="shared" si="7"/>
        <v>0</v>
      </c>
    </row>
    <row r="37" spans="1:9" s="3" customFormat="1" ht="50.1" customHeight="1" x14ac:dyDescent="0.25">
      <c r="A37" s="25" t="s">
        <v>178</v>
      </c>
      <c r="B37" s="9" t="s">
        <v>8</v>
      </c>
      <c r="C37" s="13">
        <v>90444</v>
      </c>
      <c r="D37" s="66" t="s">
        <v>166</v>
      </c>
      <c r="E37" s="59" t="s">
        <v>275</v>
      </c>
      <c r="F37" s="8">
        <v>17.100000000000001</v>
      </c>
      <c r="G37" s="8"/>
      <c r="H37" s="8">
        <f t="shared" si="6"/>
        <v>0</v>
      </c>
      <c r="I37" s="53">
        <f t="shared" si="7"/>
        <v>0</v>
      </c>
    </row>
    <row r="38" spans="1:9" s="5" customFormat="1" ht="50.1" customHeight="1" x14ac:dyDescent="0.25">
      <c r="A38" s="25" t="s">
        <v>179</v>
      </c>
      <c r="B38" s="9" t="s">
        <v>8</v>
      </c>
      <c r="C38" s="13">
        <v>90445</v>
      </c>
      <c r="D38" s="66" t="s">
        <v>49</v>
      </c>
      <c r="E38" s="59" t="s">
        <v>275</v>
      </c>
      <c r="F38" s="8">
        <v>89.35</v>
      </c>
      <c r="G38" s="8"/>
      <c r="H38" s="8">
        <f t="shared" si="6"/>
        <v>0</v>
      </c>
      <c r="I38" s="53">
        <f t="shared" si="7"/>
        <v>0</v>
      </c>
    </row>
    <row r="39" spans="1:9" s="3" customFormat="1" ht="50.1" customHeight="1" x14ac:dyDescent="0.25">
      <c r="A39" s="25" t="s">
        <v>180</v>
      </c>
      <c r="B39" s="9" t="s">
        <v>8</v>
      </c>
      <c r="C39" s="13">
        <v>90466</v>
      </c>
      <c r="D39" s="66" t="s">
        <v>51</v>
      </c>
      <c r="E39" s="59" t="s">
        <v>275</v>
      </c>
      <c r="F39" s="8">
        <v>152.25</v>
      </c>
      <c r="G39" s="8"/>
      <c r="H39" s="8">
        <f t="shared" si="6"/>
        <v>0</v>
      </c>
      <c r="I39" s="53">
        <f t="shared" si="7"/>
        <v>0</v>
      </c>
    </row>
    <row r="40" spans="1:9" s="3" customFormat="1" ht="50.1" customHeight="1" x14ac:dyDescent="0.25">
      <c r="A40" s="25" t="s">
        <v>181</v>
      </c>
      <c r="B40" s="9" t="s">
        <v>8</v>
      </c>
      <c r="C40" s="19">
        <v>90467</v>
      </c>
      <c r="D40" s="66" t="s">
        <v>52</v>
      </c>
      <c r="E40" s="59" t="s">
        <v>275</v>
      </c>
      <c r="F40" s="8">
        <v>51.05</v>
      </c>
      <c r="G40" s="8"/>
      <c r="H40" s="8">
        <f t="shared" si="6"/>
        <v>0</v>
      </c>
      <c r="I40" s="53">
        <f t="shared" si="7"/>
        <v>0</v>
      </c>
    </row>
    <row r="41" spans="1:9" s="4" customFormat="1" ht="60" customHeight="1" x14ac:dyDescent="0.25">
      <c r="A41" s="25" t="s">
        <v>182</v>
      </c>
      <c r="B41" s="52" t="s">
        <v>8</v>
      </c>
      <c r="C41" s="19">
        <v>89376</v>
      </c>
      <c r="D41" s="79" t="s">
        <v>53</v>
      </c>
      <c r="E41" s="59" t="s">
        <v>272</v>
      </c>
      <c r="F41" s="8">
        <v>2</v>
      </c>
      <c r="G41" s="8"/>
      <c r="H41" s="8">
        <f t="shared" si="6"/>
        <v>0</v>
      </c>
      <c r="I41" s="53">
        <f t="shared" si="7"/>
        <v>0</v>
      </c>
    </row>
    <row r="42" spans="1:9" s="4" customFormat="1" ht="60" customHeight="1" x14ac:dyDescent="0.25">
      <c r="A42" s="25" t="s">
        <v>183</v>
      </c>
      <c r="B42" s="9" t="s">
        <v>8</v>
      </c>
      <c r="C42" s="13">
        <v>89429</v>
      </c>
      <c r="D42" s="66" t="s">
        <v>54</v>
      </c>
      <c r="E42" s="59" t="s">
        <v>272</v>
      </c>
      <c r="F42" s="8">
        <v>70</v>
      </c>
      <c r="G42" s="8"/>
      <c r="H42" s="8">
        <f t="shared" si="6"/>
        <v>0</v>
      </c>
      <c r="I42" s="53">
        <f t="shared" si="7"/>
        <v>0</v>
      </c>
    </row>
    <row r="43" spans="1:9" s="4" customFormat="1" ht="60" customHeight="1" x14ac:dyDescent="0.25">
      <c r="A43" s="25" t="s">
        <v>184</v>
      </c>
      <c r="B43" s="9" t="s">
        <v>8</v>
      </c>
      <c r="C43" s="13">
        <v>89436</v>
      </c>
      <c r="D43" s="66" t="s">
        <v>55</v>
      </c>
      <c r="E43" s="59" t="s">
        <v>272</v>
      </c>
      <c r="F43" s="8">
        <v>2</v>
      </c>
      <c r="G43" s="8"/>
      <c r="H43" s="8">
        <f t="shared" si="6"/>
        <v>0</v>
      </c>
      <c r="I43" s="53">
        <f t="shared" si="7"/>
        <v>0</v>
      </c>
    </row>
    <row r="44" spans="1:9" s="4" customFormat="1" ht="60" customHeight="1" x14ac:dyDescent="0.25">
      <c r="A44" s="25" t="s">
        <v>185</v>
      </c>
      <c r="B44" s="9" t="s">
        <v>8</v>
      </c>
      <c r="C44" s="13">
        <v>89595</v>
      </c>
      <c r="D44" s="66" t="s">
        <v>56</v>
      </c>
      <c r="E44" s="59" t="s">
        <v>272</v>
      </c>
      <c r="F44" s="8">
        <v>20</v>
      </c>
      <c r="G44" s="8"/>
      <c r="H44" s="8">
        <f t="shared" si="6"/>
        <v>0</v>
      </c>
      <c r="I44" s="53">
        <f t="shared" si="7"/>
        <v>0</v>
      </c>
    </row>
    <row r="45" spans="1:9" s="4" customFormat="1" ht="60" customHeight="1" x14ac:dyDescent="0.25">
      <c r="A45" s="25" t="s">
        <v>186</v>
      </c>
      <c r="B45" s="9" t="s">
        <v>8</v>
      </c>
      <c r="C45" s="13">
        <v>89610</v>
      </c>
      <c r="D45" s="66" t="s">
        <v>57</v>
      </c>
      <c r="E45" s="59" t="s">
        <v>272</v>
      </c>
      <c r="F45" s="8">
        <v>7</v>
      </c>
      <c r="G45" s="8"/>
      <c r="H45" s="8">
        <f t="shared" si="6"/>
        <v>0</v>
      </c>
      <c r="I45" s="53">
        <f t="shared" si="7"/>
        <v>0</v>
      </c>
    </row>
    <row r="46" spans="1:9" s="4" customFormat="1" ht="60" customHeight="1" x14ac:dyDescent="0.25">
      <c r="A46" s="25" t="s">
        <v>187</v>
      </c>
      <c r="B46" s="9" t="s">
        <v>8</v>
      </c>
      <c r="C46" s="13">
        <v>89613</v>
      </c>
      <c r="D46" s="66" t="s">
        <v>58</v>
      </c>
      <c r="E46" s="59" t="s">
        <v>272</v>
      </c>
      <c r="F46" s="8">
        <v>11</v>
      </c>
      <c r="G46" s="8"/>
      <c r="H46" s="8">
        <f t="shared" si="6"/>
        <v>0</v>
      </c>
      <c r="I46" s="53">
        <f t="shared" si="7"/>
        <v>0</v>
      </c>
    </row>
    <row r="47" spans="1:9" s="4" customFormat="1" ht="50.1" customHeight="1" x14ac:dyDescent="0.25">
      <c r="A47" s="25" t="s">
        <v>188</v>
      </c>
      <c r="B47" s="9" t="s">
        <v>8</v>
      </c>
      <c r="C47" s="13">
        <v>89605</v>
      </c>
      <c r="D47" s="66" t="s">
        <v>59</v>
      </c>
      <c r="E47" s="59" t="s">
        <v>272</v>
      </c>
      <c r="F47" s="8">
        <v>23</v>
      </c>
      <c r="G47" s="8"/>
      <c r="H47" s="8">
        <f t="shared" si="6"/>
        <v>0</v>
      </c>
      <c r="I47" s="53">
        <f t="shared" si="7"/>
        <v>0</v>
      </c>
    </row>
    <row r="48" spans="1:9" s="4" customFormat="1" ht="50.1" customHeight="1" x14ac:dyDescent="0.25">
      <c r="A48" s="25" t="s">
        <v>189</v>
      </c>
      <c r="B48" s="9" t="s">
        <v>8</v>
      </c>
      <c r="C48" s="13">
        <v>89579</v>
      </c>
      <c r="D48" s="66" t="s">
        <v>60</v>
      </c>
      <c r="E48" s="59" t="s">
        <v>272</v>
      </c>
      <c r="F48" s="8">
        <v>26</v>
      </c>
      <c r="G48" s="8"/>
      <c r="H48" s="8">
        <f t="shared" si="6"/>
        <v>0</v>
      </c>
      <c r="I48" s="53">
        <f t="shared" si="7"/>
        <v>0</v>
      </c>
    </row>
    <row r="49" spans="1:9" s="4" customFormat="1" ht="50.1" customHeight="1" x14ac:dyDescent="0.25">
      <c r="A49" s="25" t="s">
        <v>190</v>
      </c>
      <c r="B49" s="9" t="s">
        <v>8</v>
      </c>
      <c r="C49" s="13">
        <v>89532</v>
      </c>
      <c r="D49" s="66" t="s">
        <v>167</v>
      </c>
      <c r="E49" s="59" t="s">
        <v>272</v>
      </c>
      <c r="F49" s="8">
        <v>1</v>
      </c>
      <c r="G49" s="8"/>
      <c r="H49" s="8">
        <f t="shared" si="6"/>
        <v>0</v>
      </c>
      <c r="I49" s="53">
        <f t="shared" si="7"/>
        <v>0</v>
      </c>
    </row>
    <row r="50" spans="1:9" s="4" customFormat="1" ht="50.1" customHeight="1" x14ac:dyDescent="0.25">
      <c r="A50" s="25" t="s">
        <v>191</v>
      </c>
      <c r="B50" s="52" t="s">
        <v>8</v>
      </c>
      <c r="C50" s="13">
        <v>89562</v>
      </c>
      <c r="D50" s="66" t="s">
        <v>168</v>
      </c>
      <c r="E50" s="59" t="s">
        <v>272</v>
      </c>
      <c r="F50" s="8">
        <v>1</v>
      </c>
      <c r="G50" s="8"/>
      <c r="H50" s="8">
        <f t="shared" si="6"/>
        <v>0</v>
      </c>
      <c r="I50" s="53">
        <f t="shared" si="7"/>
        <v>0</v>
      </c>
    </row>
    <row r="51" spans="1:9" s="4" customFormat="1" ht="50.1" customHeight="1" x14ac:dyDescent="0.25">
      <c r="A51" s="25" t="s">
        <v>192</v>
      </c>
      <c r="B51" s="9" t="s">
        <v>8</v>
      </c>
      <c r="C51" s="13">
        <v>89405</v>
      </c>
      <c r="D51" s="66" t="s">
        <v>61</v>
      </c>
      <c r="E51" s="59" t="s">
        <v>272</v>
      </c>
      <c r="F51" s="8">
        <v>1</v>
      </c>
      <c r="G51" s="8"/>
      <c r="H51" s="8">
        <f t="shared" si="6"/>
        <v>0</v>
      </c>
      <c r="I51" s="53">
        <f t="shared" si="7"/>
        <v>0</v>
      </c>
    </row>
    <row r="52" spans="1:9" s="4" customFormat="1" ht="50.1" customHeight="1" x14ac:dyDescent="0.25">
      <c r="A52" s="25" t="s">
        <v>193</v>
      </c>
      <c r="B52" s="9" t="s">
        <v>8</v>
      </c>
      <c r="C52" s="13">
        <v>89409</v>
      </c>
      <c r="D52" s="66" t="s">
        <v>62</v>
      </c>
      <c r="E52" s="59" t="s">
        <v>272</v>
      </c>
      <c r="F52" s="8">
        <v>4</v>
      </c>
      <c r="G52" s="8"/>
      <c r="H52" s="8">
        <f t="shared" si="6"/>
        <v>0</v>
      </c>
      <c r="I52" s="53">
        <f t="shared" si="7"/>
        <v>0</v>
      </c>
    </row>
    <row r="53" spans="1:9" s="4" customFormat="1" ht="50.1" customHeight="1" x14ac:dyDescent="0.25">
      <c r="A53" s="25" t="s">
        <v>194</v>
      </c>
      <c r="B53" s="9" t="s">
        <v>8</v>
      </c>
      <c r="C53" s="13">
        <v>89502</v>
      </c>
      <c r="D53" s="66" t="s">
        <v>63</v>
      </c>
      <c r="E53" s="59" t="s">
        <v>272</v>
      </c>
      <c r="F53" s="8">
        <v>3</v>
      </c>
      <c r="G53" s="8"/>
      <c r="H53" s="8">
        <f t="shared" si="6"/>
        <v>0</v>
      </c>
      <c r="I53" s="53">
        <f t="shared" si="7"/>
        <v>0</v>
      </c>
    </row>
    <row r="54" spans="1:9" s="4" customFormat="1" ht="50.1" customHeight="1" x14ac:dyDescent="0.25">
      <c r="A54" s="25" t="s">
        <v>195</v>
      </c>
      <c r="B54" s="9" t="s">
        <v>8</v>
      </c>
      <c r="C54" s="13">
        <v>89506</v>
      </c>
      <c r="D54" s="66" t="s">
        <v>169</v>
      </c>
      <c r="E54" s="59" t="s">
        <v>272</v>
      </c>
      <c r="F54" s="8">
        <v>1</v>
      </c>
      <c r="G54" s="8"/>
      <c r="H54" s="8">
        <f t="shared" si="6"/>
        <v>0</v>
      </c>
      <c r="I54" s="53">
        <f t="shared" si="7"/>
        <v>0</v>
      </c>
    </row>
    <row r="55" spans="1:9" s="4" customFormat="1" ht="50.1" customHeight="1" x14ac:dyDescent="0.25">
      <c r="A55" s="25" t="s">
        <v>270</v>
      </c>
      <c r="B55" s="9" t="s">
        <v>8</v>
      </c>
      <c r="C55" s="13">
        <v>89515</v>
      </c>
      <c r="D55" s="66" t="s">
        <v>170</v>
      </c>
      <c r="E55" s="59" t="s">
        <v>272</v>
      </c>
      <c r="F55" s="8">
        <v>12</v>
      </c>
      <c r="G55" s="8"/>
      <c r="H55" s="8">
        <f t="shared" si="6"/>
        <v>0</v>
      </c>
      <c r="I55" s="53">
        <f t="shared" si="7"/>
        <v>0</v>
      </c>
    </row>
    <row r="56" spans="1:9" s="4" customFormat="1" ht="50.1" customHeight="1" x14ac:dyDescent="0.25">
      <c r="A56" s="25" t="s">
        <v>196</v>
      </c>
      <c r="B56" s="9" t="s">
        <v>8</v>
      </c>
      <c r="C56" s="13">
        <v>89513</v>
      </c>
      <c r="D56" s="66" t="s">
        <v>64</v>
      </c>
      <c r="E56" s="59" t="s">
        <v>272</v>
      </c>
      <c r="F56" s="8">
        <v>22</v>
      </c>
      <c r="G56" s="8"/>
      <c r="H56" s="8">
        <f t="shared" si="6"/>
        <v>0</v>
      </c>
      <c r="I56" s="53">
        <f t="shared" si="7"/>
        <v>0</v>
      </c>
    </row>
    <row r="57" spans="1:9" s="4" customFormat="1" ht="50.1" customHeight="1" x14ac:dyDescent="0.25">
      <c r="A57" s="25" t="s">
        <v>197</v>
      </c>
      <c r="B57" s="9" t="s">
        <v>8</v>
      </c>
      <c r="C57" s="13">
        <v>89404</v>
      </c>
      <c r="D57" s="66" t="s">
        <v>65</v>
      </c>
      <c r="E57" s="59" t="s">
        <v>272</v>
      </c>
      <c r="F57" s="8">
        <v>2</v>
      </c>
      <c r="G57" s="8"/>
      <c r="H57" s="8">
        <f t="shared" si="6"/>
        <v>0</v>
      </c>
      <c r="I57" s="53">
        <f t="shared" si="7"/>
        <v>0</v>
      </c>
    </row>
    <row r="58" spans="1:9" s="4" customFormat="1" ht="50.1" customHeight="1" x14ac:dyDescent="0.25">
      <c r="A58" s="25" t="s">
        <v>198</v>
      </c>
      <c r="B58" s="9" t="s">
        <v>8</v>
      </c>
      <c r="C58" s="13">
        <v>89408</v>
      </c>
      <c r="D58" s="66" t="s">
        <v>66</v>
      </c>
      <c r="E58" s="59" t="s">
        <v>272</v>
      </c>
      <c r="F58" s="8">
        <v>89</v>
      </c>
      <c r="G58" s="8"/>
      <c r="H58" s="8">
        <f t="shared" si="6"/>
        <v>0</v>
      </c>
      <c r="I58" s="53">
        <f t="shared" si="7"/>
        <v>0</v>
      </c>
    </row>
    <row r="59" spans="1:9" s="4" customFormat="1" ht="50.1" customHeight="1" x14ac:dyDescent="0.25">
      <c r="A59" s="25" t="s">
        <v>199</v>
      </c>
      <c r="B59" s="9" t="s">
        <v>8</v>
      </c>
      <c r="C59" s="13">
        <v>89501</v>
      </c>
      <c r="D59" s="66" t="s">
        <v>68</v>
      </c>
      <c r="E59" s="59" t="s">
        <v>272</v>
      </c>
      <c r="F59" s="8">
        <v>24</v>
      </c>
      <c r="G59" s="8"/>
      <c r="H59" s="8">
        <f t="shared" si="6"/>
        <v>0</v>
      </c>
      <c r="I59" s="53">
        <f t="shared" si="7"/>
        <v>0</v>
      </c>
    </row>
    <row r="60" spans="1:9" s="4" customFormat="1" ht="50.1" customHeight="1" x14ac:dyDescent="0.25">
      <c r="A60" s="25" t="s">
        <v>200</v>
      </c>
      <c r="B60" s="9" t="s">
        <v>8</v>
      </c>
      <c r="C60" s="13">
        <v>89492</v>
      </c>
      <c r="D60" s="66" t="s">
        <v>67</v>
      </c>
      <c r="E60" s="59" t="s">
        <v>272</v>
      </c>
      <c r="F60" s="8">
        <v>1</v>
      </c>
      <c r="G60" s="8"/>
      <c r="H60" s="8">
        <f t="shared" si="6"/>
        <v>0</v>
      </c>
      <c r="I60" s="53">
        <f t="shared" si="7"/>
        <v>0</v>
      </c>
    </row>
    <row r="61" spans="1:9" s="4" customFormat="1" ht="50.1" customHeight="1" x14ac:dyDescent="0.25">
      <c r="A61" s="25" t="s">
        <v>201</v>
      </c>
      <c r="B61" s="9" t="s">
        <v>8</v>
      </c>
      <c r="C61" s="13">
        <v>89505</v>
      </c>
      <c r="D61" s="66" t="s">
        <v>69</v>
      </c>
      <c r="E61" s="59" t="s">
        <v>272</v>
      </c>
      <c r="F61" s="8">
        <v>8</v>
      </c>
      <c r="G61" s="8"/>
      <c r="H61" s="8">
        <f t="shared" si="6"/>
        <v>0</v>
      </c>
      <c r="I61" s="53">
        <f t="shared" si="7"/>
        <v>0</v>
      </c>
    </row>
    <row r="62" spans="1:9" s="4" customFormat="1" ht="60" customHeight="1" x14ac:dyDescent="0.25">
      <c r="A62" s="25" t="s">
        <v>202</v>
      </c>
      <c r="B62" s="9" t="s">
        <v>8</v>
      </c>
      <c r="C62" s="13">
        <v>89366</v>
      </c>
      <c r="D62" s="80" t="s">
        <v>70</v>
      </c>
      <c r="E62" s="59" t="s">
        <v>272</v>
      </c>
      <c r="F62" s="8">
        <v>6</v>
      </c>
      <c r="G62" s="8"/>
      <c r="H62" s="8">
        <f t="shared" si="6"/>
        <v>0</v>
      </c>
      <c r="I62" s="53">
        <f t="shared" si="7"/>
        <v>0</v>
      </c>
    </row>
    <row r="63" spans="1:9" s="4" customFormat="1" ht="60" customHeight="1" x14ac:dyDescent="0.25">
      <c r="A63" s="25" t="s">
        <v>203</v>
      </c>
      <c r="B63" s="9" t="s">
        <v>8</v>
      </c>
      <c r="C63" s="13">
        <v>90373</v>
      </c>
      <c r="D63" s="80" t="s">
        <v>71</v>
      </c>
      <c r="E63" s="59" t="s">
        <v>272</v>
      </c>
      <c r="F63" s="8">
        <v>58</v>
      </c>
      <c r="G63" s="8"/>
      <c r="H63" s="8">
        <f t="shared" si="6"/>
        <v>0</v>
      </c>
      <c r="I63" s="53">
        <f t="shared" si="7"/>
        <v>0</v>
      </c>
    </row>
    <row r="64" spans="1:9" s="4" customFormat="1" ht="50.1" customHeight="1" x14ac:dyDescent="0.25">
      <c r="A64" s="25" t="s">
        <v>258</v>
      </c>
      <c r="B64" s="9" t="s">
        <v>8</v>
      </c>
      <c r="C64" s="13">
        <v>89381</v>
      </c>
      <c r="D64" s="80" t="s">
        <v>72</v>
      </c>
      <c r="E64" s="59" t="s">
        <v>272</v>
      </c>
      <c r="F64" s="8">
        <v>10</v>
      </c>
      <c r="G64" s="8"/>
      <c r="H64" s="8">
        <f t="shared" si="6"/>
        <v>0</v>
      </c>
      <c r="I64" s="53">
        <f t="shared" si="7"/>
        <v>0</v>
      </c>
    </row>
    <row r="65" spans="1:9" s="4" customFormat="1" ht="50.1" customHeight="1" x14ac:dyDescent="0.25">
      <c r="A65" s="25" t="s">
        <v>204</v>
      </c>
      <c r="B65" s="9" t="s">
        <v>8</v>
      </c>
      <c r="C65" s="13">
        <v>89440</v>
      </c>
      <c r="D65" s="66" t="s">
        <v>73</v>
      </c>
      <c r="E65" s="59" t="s">
        <v>272</v>
      </c>
      <c r="F65" s="8">
        <v>20</v>
      </c>
      <c r="G65" s="8"/>
      <c r="H65" s="8">
        <f t="shared" si="6"/>
        <v>0</v>
      </c>
      <c r="I65" s="53">
        <f t="shared" si="7"/>
        <v>0</v>
      </c>
    </row>
    <row r="66" spans="1:9" s="4" customFormat="1" ht="39.950000000000003" customHeight="1" x14ac:dyDescent="0.25">
      <c r="A66" s="25" t="s">
        <v>205</v>
      </c>
      <c r="B66" s="9" t="s">
        <v>8</v>
      </c>
      <c r="C66" s="13">
        <v>89625</v>
      </c>
      <c r="D66" s="66" t="s">
        <v>74</v>
      </c>
      <c r="E66" s="59" t="s">
        <v>272</v>
      </c>
      <c r="F66" s="8">
        <v>6</v>
      </c>
      <c r="G66" s="8"/>
      <c r="H66" s="8">
        <f t="shared" si="6"/>
        <v>0</v>
      </c>
      <c r="I66" s="53">
        <f t="shared" si="7"/>
        <v>0</v>
      </c>
    </row>
    <row r="67" spans="1:9" s="4" customFormat="1" ht="39.950000000000003" customHeight="1" x14ac:dyDescent="0.25">
      <c r="A67" s="25" t="s">
        <v>206</v>
      </c>
      <c r="B67" s="9" t="s">
        <v>8</v>
      </c>
      <c r="C67" s="13">
        <v>89628</v>
      </c>
      <c r="D67" s="80" t="s">
        <v>75</v>
      </c>
      <c r="E67" s="59" t="s">
        <v>272</v>
      </c>
      <c r="F67" s="8">
        <v>11</v>
      </c>
      <c r="G67" s="8"/>
      <c r="H67" s="8">
        <f t="shared" si="6"/>
        <v>0</v>
      </c>
      <c r="I67" s="53">
        <f t="shared" si="7"/>
        <v>0</v>
      </c>
    </row>
    <row r="68" spans="1:9" s="4" customFormat="1" ht="39.950000000000003" customHeight="1" x14ac:dyDescent="0.25">
      <c r="A68" s="25" t="s">
        <v>207</v>
      </c>
      <c r="B68" s="9" t="s">
        <v>8</v>
      </c>
      <c r="C68" s="13">
        <v>89629</v>
      </c>
      <c r="D68" s="66" t="s">
        <v>76</v>
      </c>
      <c r="E68" s="59" t="s">
        <v>272</v>
      </c>
      <c r="F68" s="8">
        <v>14</v>
      </c>
      <c r="G68" s="8"/>
      <c r="H68" s="8">
        <f t="shared" si="6"/>
        <v>0</v>
      </c>
      <c r="I68" s="53">
        <f t="shared" si="7"/>
        <v>0</v>
      </c>
    </row>
    <row r="69" spans="1:9" s="4" customFormat="1" ht="50.1" customHeight="1" x14ac:dyDescent="0.25">
      <c r="A69" s="25" t="s">
        <v>208</v>
      </c>
      <c r="B69" s="9" t="s">
        <v>8</v>
      </c>
      <c r="C69" s="13">
        <v>89627</v>
      </c>
      <c r="D69" s="66" t="s">
        <v>77</v>
      </c>
      <c r="E69" s="59" t="s">
        <v>272</v>
      </c>
      <c r="F69" s="8">
        <v>11</v>
      </c>
      <c r="G69" s="8"/>
      <c r="H69" s="8">
        <f t="shared" si="6"/>
        <v>0</v>
      </c>
      <c r="I69" s="53">
        <f t="shared" si="7"/>
        <v>0</v>
      </c>
    </row>
    <row r="70" spans="1:9" s="4" customFormat="1" ht="50.1" customHeight="1" x14ac:dyDescent="0.25">
      <c r="A70" s="25" t="s">
        <v>209</v>
      </c>
      <c r="B70" s="9" t="s">
        <v>8</v>
      </c>
      <c r="C70" s="13">
        <v>89630</v>
      </c>
      <c r="D70" s="66" t="s">
        <v>78</v>
      </c>
      <c r="E70" s="59" t="s">
        <v>272</v>
      </c>
      <c r="F70" s="8">
        <v>13</v>
      </c>
      <c r="G70" s="8"/>
      <c r="H70" s="8">
        <f t="shared" si="6"/>
        <v>0</v>
      </c>
      <c r="I70" s="53">
        <f t="shared" si="7"/>
        <v>0</v>
      </c>
    </row>
    <row r="71" spans="1:9" s="4" customFormat="1" ht="65.099999999999994" customHeight="1" x14ac:dyDescent="0.25">
      <c r="A71" s="25" t="s">
        <v>210</v>
      </c>
      <c r="B71" s="52" t="s">
        <v>8</v>
      </c>
      <c r="C71" s="13">
        <v>89396</v>
      </c>
      <c r="D71" s="66" t="s">
        <v>298</v>
      </c>
      <c r="E71" s="59" t="s">
        <v>272</v>
      </c>
      <c r="F71" s="8">
        <v>12</v>
      </c>
      <c r="G71" s="8"/>
      <c r="H71" s="8">
        <f t="shared" si="6"/>
        <v>0</v>
      </c>
      <c r="I71" s="53">
        <f t="shared" si="7"/>
        <v>0</v>
      </c>
    </row>
    <row r="72" spans="1:9" s="4" customFormat="1" ht="60" customHeight="1" x14ac:dyDescent="0.25">
      <c r="A72" s="25" t="s">
        <v>211</v>
      </c>
      <c r="B72" s="9" t="s">
        <v>8</v>
      </c>
      <c r="C72" s="13">
        <v>94498</v>
      </c>
      <c r="D72" s="80" t="s">
        <v>79</v>
      </c>
      <c r="E72" s="59" t="s">
        <v>272</v>
      </c>
      <c r="F72" s="8">
        <v>4</v>
      </c>
      <c r="G72" s="8"/>
      <c r="H72" s="8">
        <f t="shared" si="6"/>
        <v>0</v>
      </c>
      <c r="I72" s="53">
        <f t="shared" si="7"/>
        <v>0</v>
      </c>
    </row>
    <row r="73" spans="1:9" s="4" customFormat="1" ht="60" customHeight="1" x14ac:dyDescent="0.25">
      <c r="A73" s="25" t="s">
        <v>212</v>
      </c>
      <c r="B73" s="9" t="s">
        <v>8</v>
      </c>
      <c r="C73" s="13">
        <v>94499</v>
      </c>
      <c r="D73" s="66" t="s">
        <v>80</v>
      </c>
      <c r="E73" s="59" t="s">
        <v>272</v>
      </c>
      <c r="F73" s="8">
        <v>6</v>
      </c>
      <c r="G73" s="8"/>
      <c r="H73" s="8">
        <f t="shared" si="6"/>
        <v>0</v>
      </c>
      <c r="I73" s="53">
        <f t="shared" si="7"/>
        <v>0</v>
      </c>
    </row>
    <row r="74" spans="1:9" s="4" customFormat="1" ht="60" customHeight="1" x14ac:dyDescent="0.25">
      <c r="A74" s="25" t="s">
        <v>213</v>
      </c>
      <c r="B74" s="9" t="s">
        <v>8</v>
      </c>
      <c r="C74" s="13">
        <v>89986</v>
      </c>
      <c r="D74" s="66" t="s">
        <v>171</v>
      </c>
      <c r="E74" s="59" t="s">
        <v>272</v>
      </c>
      <c r="F74" s="8">
        <v>1</v>
      </c>
      <c r="G74" s="8"/>
      <c r="H74" s="8">
        <f t="shared" si="6"/>
        <v>0</v>
      </c>
      <c r="I74" s="53">
        <f t="shared" si="7"/>
        <v>0</v>
      </c>
    </row>
    <row r="75" spans="1:9" s="4" customFormat="1" ht="80.099999999999994" customHeight="1" x14ac:dyDescent="0.25">
      <c r="A75" s="25" t="s">
        <v>259</v>
      </c>
      <c r="B75" s="9" t="s">
        <v>8</v>
      </c>
      <c r="C75" s="13">
        <v>94792</v>
      </c>
      <c r="D75" s="66" t="s">
        <v>257</v>
      </c>
      <c r="E75" s="59" t="s">
        <v>272</v>
      </c>
      <c r="F75" s="8">
        <v>1</v>
      </c>
      <c r="G75" s="8"/>
      <c r="H75" s="8">
        <f t="shared" si="6"/>
        <v>0</v>
      </c>
      <c r="I75" s="53">
        <f t="shared" si="7"/>
        <v>0</v>
      </c>
    </row>
    <row r="76" spans="1:9" s="4" customFormat="1" ht="60" customHeight="1" x14ac:dyDescent="0.25">
      <c r="A76" s="25" t="s">
        <v>214</v>
      </c>
      <c r="B76" s="9" t="s">
        <v>8</v>
      </c>
      <c r="C76" s="13">
        <v>89987</v>
      </c>
      <c r="D76" s="66" t="s">
        <v>172</v>
      </c>
      <c r="E76" s="59" t="s">
        <v>272</v>
      </c>
      <c r="F76" s="8">
        <v>26</v>
      </c>
      <c r="G76" s="8"/>
      <c r="H76" s="8">
        <f t="shared" si="6"/>
        <v>0</v>
      </c>
      <c r="I76" s="53">
        <f t="shared" si="7"/>
        <v>0</v>
      </c>
    </row>
    <row r="77" spans="1:9" s="4" customFormat="1" ht="80.099999999999994" customHeight="1" x14ac:dyDescent="0.25">
      <c r="A77" s="25" t="s">
        <v>215</v>
      </c>
      <c r="B77" s="9" t="s">
        <v>8</v>
      </c>
      <c r="C77" s="13">
        <v>94794</v>
      </c>
      <c r="D77" s="66" t="s">
        <v>82</v>
      </c>
      <c r="E77" s="59" t="s">
        <v>272</v>
      </c>
      <c r="F77" s="8">
        <v>4</v>
      </c>
      <c r="G77" s="8"/>
      <c r="H77" s="8">
        <f t="shared" si="6"/>
        <v>0</v>
      </c>
      <c r="I77" s="53">
        <f t="shared" si="7"/>
        <v>0</v>
      </c>
    </row>
    <row r="78" spans="1:9" s="4" customFormat="1" ht="60" customHeight="1" x14ac:dyDescent="0.25">
      <c r="A78" s="25" t="s">
        <v>216</v>
      </c>
      <c r="B78" s="9" t="s">
        <v>8</v>
      </c>
      <c r="C78" s="13">
        <v>89984</v>
      </c>
      <c r="D78" s="66" t="s">
        <v>81</v>
      </c>
      <c r="E78" s="59" t="s">
        <v>272</v>
      </c>
      <c r="F78" s="8">
        <v>10</v>
      </c>
      <c r="G78" s="8"/>
      <c r="H78" s="8">
        <f t="shared" si="6"/>
        <v>0</v>
      </c>
      <c r="I78" s="53">
        <f t="shared" si="7"/>
        <v>0</v>
      </c>
    </row>
    <row r="79" spans="1:9" s="4" customFormat="1" ht="39.950000000000003" customHeight="1" x14ac:dyDescent="0.25">
      <c r="A79" s="25" t="s">
        <v>217</v>
      </c>
      <c r="B79" s="9" t="s">
        <v>6</v>
      </c>
      <c r="C79" s="13" t="s">
        <v>162</v>
      </c>
      <c r="D79" s="66" t="s">
        <v>173</v>
      </c>
      <c r="E79" s="59" t="s">
        <v>272</v>
      </c>
      <c r="F79" s="8">
        <v>14</v>
      </c>
      <c r="G79" s="8"/>
      <c r="H79" s="44">
        <f>ROUND((SUM(G79/1.23)*1.2),2)</f>
        <v>0</v>
      </c>
      <c r="I79" s="53">
        <f t="shared" si="7"/>
        <v>0</v>
      </c>
    </row>
    <row r="80" spans="1:9" s="4" customFormat="1" ht="39.950000000000003" customHeight="1" x14ac:dyDescent="0.25">
      <c r="A80" s="25" t="s">
        <v>218</v>
      </c>
      <c r="B80" s="7" t="s">
        <v>6</v>
      </c>
      <c r="C80" s="13" t="s">
        <v>84</v>
      </c>
      <c r="D80" s="66" t="s">
        <v>86</v>
      </c>
      <c r="E80" s="59" t="s">
        <v>274</v>
      </c>
      <c r="F80" s="8">
        <v>26.54</v>
      </c>
      <c r="G80" s="8"/>
      <c r="H80" s="44">
        <f t="shared" ref="H80:H81" si="8">ROUND((SUM(G80/1.23)*1.2),2)</f>
        <v>0</v>
      </c>
      <c r="I80" s="53">
        <f t="shared" si="7"/>
        <v>0</v>
      </c>
    </row>
    <row r="81" spans="1:9" s="4" customFormat="1" ht="20.100000000000001" customHeight="1" x14ac:dyDescent="0.25">
      <c r="A81" s="25" t="s">
        <v>260</v>
      </c>
      <c r="B81" s="7" t="s">
        <v>6</v>
      </c>
      <c r="C81" s="13" t="s">
        <v>85</v>
      </c>
      <c r="D81" s="66" t="s">
        <v>87</v>
      </c>
      <c r="E81" s="59" t="s">
        <v>274</v>
      </c>
      <c r="F81" s="8">
        <v>24.81</v>
      </c>
      <c r="G81" s="8"/>
      <c r="H81" s="44">
        <f t="shared" si="8"/>
        <v>0</v>
      </c>
      <c r="I81" s="53">
        <f t="shared" si="7"/>
        <v>0</v>
      </c>
    </row>
    <row r="82" spans="1:9" s="4" customFormat="1" ht="60" customHeight="1" x14ac:dyDescent="0.25">
      <c r="A82" s="25" t="s">
        <v>219</v>
      </c>
      <c r="B82" s="7" t="s">
        <v>8</v>
      </c>
      <c r="C82" s="13">
        <v>89714</v>
      </c>
      <c r="D82" s="66" t="s">
        <v>83</v>
      </c>
      <c r="E82" s="59" t="s">
        <v>275</v>
      </c>
      <c r="F82" s="8">
        <v>232.97</v>
      </c>
      <c r="G82" s="8"/>
      <c r="H82" s="8">
        <f t="shared" ref="H82:H91" si="9">ROUND(SUM(G82*1.2),2)</f>
        <v>0</v>
      </c>
      <c r="I82" s="53">
        <f t="shared" si="7"/>
        <v>0</v>
      </c>
    </row>
    <row r="83" spans="1:9" s="4" customFormat="1" ht="60" customHeight="1" x14ac:dyDescent="0.25">
      <c r="A83" s="25" t="s">
        <v>261</v>
      </c>
      <c r="B83" s="9" t="s">
        <v>8</v>
      </c>
      <c r="C83" s="13">
        <v>89746</v>
      </c>
      <c r="D83" s="66" t="s">
        <v>88</v>
      </c>
      <c r="E83" s="59" t="s">
        <v>272</v>
      </c>
      <c r="F83" s="8">
        <v>9</v>
      </c>
      <c r="G83" s="8"/>
      <c r="H83" s="8">
        <f t="shared" si="9"/>
        <v>0</v>
      </c>
      <c r="I83" s="53">
        <f t="shared" si="7"/>
        <v>0</v>
      </c>
    </row>
    <row r="84" spans="1:9" s="4" customFormat="1" ht="60" customHeight="1" x14ac:dyDescent="0.25">
      <c r="A84" s="25" t="s">
        <v>262</v>
      </c>
      <c r="B84" s="9" t="s">
        <v>8</v>
      </c>
      <c r="C84" s="13">
        <v>89744</v>
      </c>
      <c r="D84" s="66" t="s">
        <v>174</v>
      </c>
      <c r="E84" s="59" t="s">
        <v>272</v>
      </c>
      <c r="F84" s="8">
        <v>35</v>
      </c>
      <c r="G84" s="8"/>
      <c r="H84" s="8">
        <f t="shared" si="9"/>
        <v>0</v>
      </c>
      <c r="I84" s="53">
        <f t="shared" si="7"/>
        <v>0</v>
      </c>
    </row>
    <row r="85" spans="1:9" s="4" customFormat="1" ht="60" customHeight="1" x14ac:dyDescent="0.25">
      <c r="A85" s="25" t="s">
        <v>263</v>
      </c>
      <c r="B85" s="9" t="s">
        <v>8</v>
      </c>
      <c r="C85" s="13">
        <v>89796</v>
      </c>
      <c r="D85" s="80" t="s">
        <v>89</v>
      </c>
      <c r="E85" s="59" t="s">
        <v>272</v>
      </c>
      <c r="F85" s="8">
        <v>1</v>
      </c>
      <c r="G85" s="8"/>
      <c r="H85" s="8">
        <f t="shared" si="9"/>
        <v>0</v>
      </c>
      <c r="I85" s="53">
        <f t="shared" si="7"/>
        <v>0</v>
      </c>
    </row>
    <row r="86" spans="1:9" s="4" customFormat="1" ht="50.1" customHeight="1" x14ac:dyDescent="0.25">
      <c r="A86" s="25" t="s">
        <v>220</v>
      </c>
      <c r="B86" s="52" t="s">
        <v>8</v>
      </c>
      <c r="C86" s="101" t="s">
        <v>295</v>
      </c>
      <c r="D86" s="12" t="s">
        <v>297</v>
      </c>
      <c r="E86" s="59" t="s">
        <v>272</v>
      </c>
      <c r="F86" s="8">
        <v>10</v>
      </c>
      <c r="G86" s="8"/>
      <c r="H86" s="8">
        <f t="shared" si="9"/>
        <v>0</v>
      </c>
      <c r="I86" s="53">
        <f t="shared" si="7"/>
        <v>0</v>
      </c>
    </row>
    <row r="87" spans="1:9" s="45" customFormat="1" ht="39.950000000000003" customHeight="1" x14ac:dyDescent="0.25">
      <c r="A87" s="25" t="s">
        <v>221</v>
      </c>
      <c r="B87" s="52" t="s">
        <v>6</v>
      </c>
      <c r="C87" s="52" t="s">
        <v>289</v>
      </c>
      <c r="D87" s="80" t="s">
        <v>290</v>
      </c>
      <c r="E87" s="58" t="s">
        <v>272</v>
      </c>
      <c r="F87" s="14">
        <v>11</v>
      </c>
      <c r="G87" s="14"/>
      <c r="H87" s="44">
        <f t="shared" ref="H87" si="10">ROUND((SUM(G87/1.23)*1.2),2)</f>
        <v>0</v>
      </c>
      <c r="I87" s="53">
        <f t="shared" si="7"/>
        <v>0</v>
      </c>
    </row>
    <row r="88" spans="1:9" s="4" customFormat="1" ht="50.1" customHeight="1" x14ac:dyDescent="0.25">
      <c r="A88" s="25" t="s">
        <v>222</v>
      </c>
      <c r="B88" s="9" t="s">
        <v>8</v>
      </c>
      <c r="C88" s="13">
        <v>89711</v>
      </c>
      <c r="D88" s="66" t="s">
        <v>90</v>
      </c>
      <c r="E88" s="59" t="s">
        <v>275</v>
      </c>
      <c r="F88" s="8">
        <v>81.56</v>
      </c>
      <c r="G88" s="8"/>
      <c r="H88" s="8">
        <f t="shared" si="9"/>
        <v>0</v>
      </c>
      <c r="I88" s="53">
        <f t="shared" si="7"/>
        <v>0</v>
      </c>
    </row>
    <row r="89" spans="1:9" s="4" customFormat="1" ht="50.1" customHeight="1" x14ac:dyDescent="0.25">
      <c r="A89" s="25" t="s">
        <v>223</v>
      </c>
      <c r="B89" s="9" t="s">
        <v>8</v>
      </c>
      <c r="C89" s="13">
        <v>89712</v>
      </c>
      <c r="D89" s="66" t="s">
        <v>91</v>
      </c>
      <c r="E89" s="59" t="s">
        <v>275</v>
      </c>
      <c r="F89" s="8">
        <v>182.22</v>
      </c>
      <c r="G89" s="8"/>
      <c r="H89" s="8">
        <f t="shared" si="9"/>
        <v>0</v>
      </c>
      <c r="I89" s="53">
        <f t="shared" si="7"/>
        <v>0</v>
      </c>
    </row>
    <row r="90" spans="1:9" s="4" customFormat="1" ht="50.1" customHeight="1" x14ac:dyDescent="0.25">
      <c r="A90" s="25" t="s">
        <v>224</v>
      </c>
      <c r="B90" s="9" t="s">
        <v>8</v>
      </c>
      <c r="C90" s="13">
        <v>89713</v>
      </c>
      <c r="D90" s="66" t="s">
        <v>92</v>
      </c>
      <c r="E90" s="59" t="s">
        <v>275</v>
      </c>
      <c r="F90" s="8">
        <v>37.28</v>
      </c>
      <c r="G90" s="8"/>
      <c r="H90" s="8">
        <f t="shared" si="9"/>
        <v>0</v>
      </c>
      <c r="I90" s="53">
        <f t="shared" si="7"/>
        <v>0</v>
      </c>
    </row>
    <row r="91" spans="1:9" s="4" customFormat="1" ht="50.1" customHeight="1" x14ac:dyDescent="0.25">
      <c r="A91" s="25" t="s">
        <v>225</v>
      </c>
      <c r="B91" s="9" t="s">
        <v>8</v>
      </c>
      <c r="C91" s="13">
        <v>89714</v>
      </c>
      <c r="D91" s="66" t="s">
        <v>93</v>
      </c>
      <c r="E91" s="59" t="s">
        <v>275</v>
      </c>
      <c r="F91" s="8">
        <v>140.63999999999999</v>
      </c>
      <c r="G91" s="8"/>
      <c r="H91" s="8">
        <f t="shared" si="9"/>
        <v>0</v>
      </c>
      <c r="I91" s="53">
        <f t="shared" si="7"/>
        <v>0</v>
      </c>
    </row>
    <row r="92" spans="1:9" s="4" customFormat="1" ht="39.950000000000003" customHeight="1" x14ac:dyDescent="0.25">
      <c r="A92" s="25" t="s">
        <v>226</v>
      </c>
      <c r="B92" s="7" t="s">
        <v>6</v>
      </c>
      <c r="C92" s="13" t="s">
        <v>84</v>
      </c>
      <c r="D92" s="66" t="s">
        <v>94</v>
      </c>
      <c r="E92" s="59" t="s">
        <v>274</v>
      </c>
      <c r="F92" s="8">
        <v>35.96</v>
      </c>
      <c r="G92" s="8"/>
      <c r="H92" s="44">
        <f t="shared" ref="H92:H93" si="11">ROUND((SUM(G92/1.23)*1.2),2)</f>
        <v>0</v>
      </c>
      <c r="I92" s="53">
        <f t="shared" ref="I92:I116" si="12">ROUND(SUM(H92*F92),2)</f>
        <v>0</v>
      </c>
    </row>
    <row r="93" spans="1:9" s="4" customFormat="1" ht="20.100000000000001" customHeight="1" x14ac:dyDescent="0.25">
      <c r="A93" s="25" t="s">
        <v>227</v>
      </c>
      <c r="B93" s="7" t="s">
        <v>6</v>
      </c>
      <c r="C93" s="13" t="s">
        <v>85</v>
      </c>
      <c r="D93" s="66" t="s">
        <v>95</v>
      </c>
      <c r="E93" s="59" t="s">
        <v>274</v>
      </c>
      <c r="F93" s="8">
        <v>34.119999999999997</v>
      </c>
      <c r="G93" s="8"/>
      <c r="H93" s="44">
        <f t="shared" si="11"/>
        <v>0</v>
      </c>
      <c r="I93" s="53">
        <f t="shared" si="12"/>
        <v>0</v>
      </c>
    </row>
    <row r="94" spans="1:9" s="4" customFormat="1" ht="50.1" customHeight="1" x14ac:dyDescent="0.25">
      <c r="A94" s="25" t="s">
        <v>226</v>
      </c>
      <c r="B94" s="9" t="s">
        <v>8</v>
      </c>
      <c r="C94" s="13">
        <v>90444</v>
      </c>
      <c r="D94" s="66" t="s">
        <v>48</v>
      </c>
      <c r="E94" s="59" t="s">
        <v>275</v>
      </c>
      <c r="F94" s="8">
        <v>127.42</v>
      </c>
      <c r="G94" s="8"/>
      <c r="H94" s="8">
        <f t="shared" ref="H94:H116" si="13">ROUND(SUM(G94*1.2),2)</f>
        <v>0</v>
      </c>
      <c r="I94" s="53">
        <f t="shared" si="12"/>
        <v>0</v>
      </c>
    </row>
    <row r="95" spans="1:9" s="4" customFormat="1" ht="50.1" customHeight="1" x14ac:dyDescent="0.25">
      <c r="A95" s="25" t="s">
        <v>227</v>
      </c>
      <c r="B95" s="9" t="s">
        <v>8</v>
      </c>
      <c r="C95" s="13">
        <v>90445</v>
      </c>
      <c r="D95" s="66" t="s">
        <v>49</v>
      </c>
      <c r="E95" s="59" t="s">
        <v>275</v>
      </c>
      <c r="F95" s="8">
        <v>285.37</v>
      </c>
      <c r="G95" s="8"/>
      <c r="H95" s="8">
        <f t="shared" si="13"/>
        <v>0</v>
      </c>
      <c r="I95" s="53">
        <f t="shared" si="12"/>
        <v>0</v>
      </c>
    </row>
    <row r="96" spans="1:9" s="4" customFormat="1" ht="39.950000000000003" customHeight="1" x14ac:dyDescent="0.25">
      <c r="A96" s="25" t="s">
        <v>228</v>
      </c>
      <c r="B96" s="9" t="s">
        <v>8</v>
      </c>
      <c r="C96" s="13">
        <v>90446</v>
      </c>
      <c r="D96" s="66" t="s">
        <v>50</v>
      </c>
      <c r="E96" s="59" t="s">
        <v>275</v>
      </c>
      <c r="F96" s="8">
        <v>147.13</v>
      </c>
      <c r="G96" s="8"/>
      <c r="H96" s="8">
        <f t="shared" si="13"/>
        <v>0</v>
      </c>
      <c r="I96" s="53">
        <f t="shared" si="12"/>
        <v>0</v>
      </c>
    </row>
    <row r="97" spans="1:9" s="4" customFormat="1" ht="50.1" customHeight="1" x14ac:dyDescent="0.25">
      <c r="A97" s="25" t="s">
        <v>229</v>
      </c>
      <c r="B97" s="9" t="s">
        <v>8</v>
      </c>
      <c r="C97" s="13">
        <v>90466</v>
      </c>
      <c r="D97" s="66" t="s">
        <v>51</v>
      </c>
      <c r="E97" s="59" t="s">
        <v>275</v>
      </c>
      <c r="F97" s="8">
        <v>51.79</v>
      </c>
      <c r="G97" s="8"/>
      <c r="H97" s="8">
        <f t="shared" si="13"/>
        <v>0</v>
      </c>
      <c r="I97" s="53">
        <f t="shared" si="12"/>
        <v>0</v>
      </c>
    </row>
    <row r="98" spans="1:9" s="4" customFormat="1" ht="50.1" customHeight="1" x14ac:dyDescent="0.25">
      <c r="A98" s="25" t="s">
        <v>230</v>
      </c>
      <c r="B98" s="9" t="s">
        <v>8</v>
      </c>
      <c r="C98" s="19">
        <v>90467</v>
      </c>
      <c r="D98" s="79" t="s">
        <v>52</v>
      </c>
      <c r="E98" s="59" t="s">
        <v>275</v>
      </c>
      <c r="F98" s="8">
        <v>144.86000000000001</v>
      </c>
      <c r="G98" s="8"/>
      <c r="H98" s="8">
        <f t="shared" si="13"/>
        <v>0</v>
      </c>
      <c r="I98" s="53">
        <f t="shared" si="12"/>
        <v>0</v>
      </c>
    </row>
    <row r="99" spans="1:9" s="4" customFormat="1" ht="60" customHeight="1" x14ac:dyDescent="0.25">
      <c r="A99" s="25" t="s">
        <v>231</v>
      </c>
      <c r="B99" s="9" t="s">
        <v>8</v>
      </c>
      <c r="C99" s="13">
        <v>89546</v>
      </c>
      <c r="D99" s="66" t="s">
        <v>117</v>
      </c>
      <c r="E99" s="59" t="s">
        <v>272</v>
      </c>
      <c r="F99" s="8">
        <v>21</v>
      </c>
      <c r="G99" s="8"/>
      <c r="H99" s="8">
        <f t="shared" si="13"/>
        <v>0</v>
      </c>
      <c r="I99" s="53">
        <f t="shared" si="12"/>
        <v>0</v>
      </c>
    </row>
    <row r="100" spans="1:9" s="4" customFormat="1" ht="60" customHeight="1" x14ac:dyDescent="0.25">
      <c r="A100" s="25" t="s">
        <v>232</v>
      </c>
      <c r="B100" s="9" t="s">
        <v>8</v>
      </c>
      <c r="C100" s="13">
        <v>89728</v>
      </c>
      <c r="D100" s="81" t="s">
        <v>118</v>
      </c>
      <c r="E100" s="58" t="s">
        <v>272</v>
      </c>
      <c r="F100" s="8">
        <v>54</v>
      </c>
      <c r="G100" s="8"/>
      <c r="H100" s="8">
        <f t="shared" si="13"/>
        <v>0</v>
      </c>
      <c r="I100" s="53">
        <f t="shared" si="12"/>
        <v>0</v>
      </c>
    </row>
    <row r="101" spans="1:9" s="4" customFormat="1" ht="80.099999999999994" customHeight="1" x14ac:dyDescent="0.25">
      <c r="A101" s="25" t="s">
        <v>233</v>
      </c>
      <c r="B101" s="9" t="s">
        <v>8</v>
      </c>
      <c r="C101" s="13">
        <v>89746</v>
      </c>
      <c r="D101" s="66" t="s">
        <v>119</v>
      </c>
      <c r="E101" s="59" t="s">
        <v>272</v>
      </c>
      <c r="F101" s="8">
        <v>7</v>
      </c>
      <c r="G101" s="8"/>
      <c r="H101" s="8">
        <f t="shared" si="13"/>
        <v>0</v>
      </c>
      <c r="I101" s="53">
        <f t="shared" si="12"/>
        <v>0</v>
      </c>
    </row>
    <row r="102" spans="1:9" s="4" customFormat="1" ht="60" customHeight="1" x14ac:dyDescent="0.25">
      <c r="A102" s="25" t="s">
        <v>271</v>
      </c>
      <c r="B102" s="9" t="s">
        <v>8</v>
      </c>
      <c r="C102" s="13">
        <v>89731</v>
      </c>
      <c r="D102" s="66" t="s">
        <v>120</v>
      </c>
      <c r="E102" s="59" t="s">
        <v>272</v>
      </c>
      <c r="F102" s="8">
        <v>32</v>
      </c>
      <c r="G102" s="8"/>
      <c r="H102" s="8">
        <f t="shared" si="13"/>
        <v>0</v>
      </c>
      <c r="I102" s="53">
        <f t="shared" si="12"/>
        <v>0</v>
      </c>
    </row>
    <row r="103" spans="1:9" s="4" customFormat="1" ht="60" customHeight="1" x14ac:dyDescent="0.25">
      <c r="A103" s="25" t="s">
        <v>234</v>
      </c>
      <c r="B103" s="9" t="s">
        <v>8</v>
      </c>
      <c r="C103" s="13">
        <v>89726</v>
      </c>
      <c r="D103" s="66" t="s">
        <v>121</v>
      </c>
      <c r="E103" s="59" t="s">
        <v>272</v>
      </c>
      <c r="F103" s="8">
        <v>26</v>
      </c>
      <c r="G103" s="8"/>
      <c r="H103" s="8">
        <f t="shared" si="13"/>
        <v>0</v>
      </c>
      <c r="I103" s="53">
        <f t="shared" si="12"/>
        <v>0</v>
      </c>
    </row>
    <row r="104" spans="1:9" s="4" customFormat="1" ht="60" customHeight="1" x14ac:dyDescent="0.25">
      <c r="A104" s="25" t="s">
        <v>235</v>
      </c>
      <c r="B104" s="9" t="s">
        <v>8</v>
      </c>
      <c r="C104" s="13">
        <v>89732</v>
      </c>
      <c r="D104" s="66" t="s">
        <v>175</v>
      </c>
      <c r="E104" s="59" t="s">
        <v>272</v>
      </c>
      <c r="F104" s="8">
        <v>35</v>
      </c>
      <c r="G104" s="8"/>
      <c r="H104" s="8">
        <f t="shared" si="13"/>
        <v>0</v>
      </c>
      <c r="I104" s="53">
        <f t="shared" si="12"/>
        <v>0</v>
      </c>
    </row>
    <row r="105" spans="1:9" s="4" customFormat="1" ht="60" customHeight="1" x14ac:dyDescent="0.25">
      <c r="A105" s="25" t="s">
        <v>236</v>
      </c>
      <c r="B105" s="9" t="s">
        <v>8</v>
      </c>
      <c r="C105" s="13">
        <v>89744</v>
      </c>
      <c r="D105" s="66" t="s">
        <v>122</v>
      </c>
      <c r="E105" s="59" t="s">
        <v>272</v>
      </c>
      <c r="F105" s="8">
        <v>13</v>
      </c>
      <c r="G105" s="8"/>
      <c r="H105" s="8">
        <f t="shared" si="13"/>
        <v>0</v>
      </c>
      <c r="I105" s="53">
        <f t="shared" si="12"/>
        <v>0</v>
      </c>
    </row>
    <row r="106" spans="1:9" s="4" customFormat="1" ht="60" customHeight="1" x14ac:dyDescent="0.25">
      <c r="A106" s="25" t="s">
        <v>237</v>
      </c>
      <c r="B106" s="9" t="s">
        <v>8</v>
      </c>
      <c r="C106" s="13">
        <v>89737</v>
      </c>
      <c r="D106" s="66" t="s">
        <v>123</v>
      </c>
      <c r="E106" s="59" t="s">
        <v>272</v>
      </c>
      <c r="F106" s="8">
        <v>28</v>
      </c>
      <c r="G106" s="8"/>
      <c r="H106" s="8">
        <f t="shared" si="13"/>
        <v>0</v>
      </c>
      <c r="I106" s="53">
        <f t="shared" si="12"/>
        <v>0</v>
      </c>
    </row>
    <row r="107" spans="1:9" s="4" customFormat="1" ht="60" customHeight="1" x14ac:dyDescent="0.25">
      <c r="A107" s="25" t="s">
        <v>238</v>
      </c>
      <c r="B107" s="9" t="s">
        <v>8</v>
      </c>
      <c r="C107" s="13">
        <v>89731</v>
      </c>
      <c r="D107" s="66" t="s">
        <v>120</v>
      </c>
      <c r="E107" s="59" t="s">
        <v>272</v>
      </c>
      <c r="F107" s="8">
        <v>32</v>
      </c>
      <c r="G107" s="8"/>
      <c r="H107" s="8">
        <f t="shared" si="13"/>
        <v>0</v>
      </c>
      <c r="I107" s="53">
        <f t="shared" si="12"/>
        <v>0</v>
      </c>
    </row>
    <row r="108" spans="1:9" s="4" customFormat="1" ht="60" customHeight="1" x14ac:dyDescent="0.25">
      <c r="A108" s="25" t="s">
        <v>239</v>
      </c>
      <c r="B108" s="9" t="s">
        <v>8</v>
      </c>
      <c r="C108" s="13">
        <v>89724</v>
      </c>
      <c r="D108" s="66" t="s">
        <v>124</v>
      </c>
      <c r="E108" s="59" t="s">
        <v>272</v>
      </c>
      <c r="F108" s="8">
        <v>5</v>
      </c>
      <c r="G108" s="8"/>
      <c r="H108" s="8">
        <f t="shared" si="13"/>
        <v>0</v>
      </c>
      <c r="I108" s="53">
        <f t="shared" si="12"/>
        <v>0</v>
      </c>
    </row>
    <row r="109" spans="1:9" s="4" customFormat="1" ht="60" customHeight="1" x14ac:dyDescent="0.25">
      <c r="A109" s="25" t="s">
        <v>240</v>
      </c>
      <c r="B109" s="9" t="s">
        <v>8</v>
      </c>
      <c r="C109" s="13">
        <v>89797</v>
      </c>
      <c r="D109" s="66" t="s">
        <v>125</v>
      </c>
      <c r="E109" s="59" t="s">
        <v>272</v>
      </c>
      <c r="F109" s="8">
        <v>21</v>
      </c>
      <c r="G109" s="8"/>
      <c r="H109" s="8">
        <f t="shared" si="13"/>
        <v>0</v>
      </c>
      <c r="I109" s="53">
        <f t="shared" si="12"/>
        <v>0</v>
      </c>
    </row>
    <row r="110" spans="1:9" s="4" customFormat="1" ht="60" customHeight="1" x14ac:dyDescent="0.25">
      <c r="A110" s="25" t="s">
        <v>241</v>
      </c>
      <c r="B110" s="9" t="s">
        <v>8</v>
      </c>
      <c r="C110" s="13">
        <v>89827</v>
      </c>
      <c r="D110" s="66" t="s">
        <v>126</v>
      </c>
      <c r="E110" s="59" t="s">
        <v>272</v>
      </c>
      <c r="F110" s="8">
        <v>7</v>
      </c>
      <c r="G110" s="8"/>
      <c r="H110" s="8">
        <f t="shared" si="13"/>
        <v>0</v>
      </c>
      <c r="I110" s="53">
        <f t="shared" si="12"/>
        <v>0</v>
      </c>
    </row>
    <row r="111" spans="1:9" s="4" customFormat="1" ht="60" customHeight="1" x14ac:dyDescent="0.25">
      <c r="A111" s="25" t="s">
        <v>264</v>
      </c>
      <c r="B111" s="9" t="s">
        <v>8</v>
      </c>
      <c r="C111" s="13">
        <v>89783</v>
      </c>
      <c r="D111" s="66" t="s">
        <v>127</v>
      </c>
      <c r="E111" s="59" t="s">
        <v>272</v>
      </c>
      <c r="F111" s="8">
        <v>1</v>
      </c>
      <c r="G111" s="8"/>
      <c r="H111" s="8">
        <f t="shared" si="13"/>
        <v>0</v>
      </c>
      <c r="I111" s="53">
        <f t="shared" si="12"/>
        <v>0</v>
      </c>
    </row>
    <row r="112" spans="1:9" s="4" customFormat="1" ht="60" customHeight="1" x14ac:dyDescent="0.25">
      <c r="A112" s="25" t="s">
        <v>242</v>
      </c>
      <c r="B112" s="9" t="s">
        <v>8</v>
      </c>
      <c r="C112" s="13">
        <v>89782</v>
      </c>
      <c r="D112" s="66" t="s">
        <v>128</v>
      </c>
      <c r="E112" s="59" t="s">
        <v>272</v>
      </c>
      <c r="F112" s="8">
        <v>8</v>
      </c>
      <c r="G112" s="8"/>
      <c r="H112" s="8">
        <f t="shared" si="13"/>
        <v>0</v>
      </c>
      <c r="I112" s="53">
        <f t="shared" si="12"/>
        <v>0</v>
      </c>
    </row>
    <row r="113" spans="1:9" s="4" customFormat="1" ht="60" customHeight="1" x14ac:dyDescent="0.25">
      <c r="A113" s="25" t="s">
        <v>243</v>
      </c>
      <c r="B113" s="9" t="s">
        <v>8</v>
      </c>
      <c r="C113" s="13">
        <v>89825</v>
      </c>
      <c r="D113" s="66" t="s">
        <v>129</v>
      </c>
      <c r="E113" s="59" t="s">
        <v>272</v>
      </c>
      <c r="F113" s="8">
        <v>12</v>
      </c>
      <c r="G113" s="8"/>
      <c r="H113" s="8">
        <f t="shared" si="13"/>
        <v>0</v>
      </c>
      <c r="I113" s="53">
        <f t="shared" si="12"/>
        <v>0</v>
      </c>
    </row>
    <row r="114" spans="1:9" s="4" customFormat="1" ht="60" customHeight="1" x14ac:dyDescent="0.25">
      <c r="A114" s="25" t="s">
        <v>244</v>
      </c>
      <c r="B114" s="9" t="s">
        <v>8</v>
      </c>
      <c r="C114" s="13">
        <v>89708</v>
      </c>
      <c r="D114" s="66" t="s">
        <v>130</v>
      </c>
      <c r="E114" s="59" t="s">
        <v>272</v>
      </c>
      <c r="F114" s="8">
        <v>18</v>
      </c>
      <c r="G114" s="8"/>
      <c r="H114" s="8">
        <f t="shared" si="13"/>
        <v>0</v>
      </c>
      <c r="I114" s="53">
        <f t="shared" si="12"/>
        <v>0</v>
      </c>
    </row>
    <row r="115" spans="1:9" s="4" customFormat="1" ht="50.1" customHeight="1" x14ac:dyDescent="0.25">
      <c r="A115" s="25" t="s">
        <v>245</v>
      </c>
      <c r="B115" s="9" t="s">
        <v>8</v>
      </c>
      <c r="C115" s="13">
        <v>98110</v>
      </c>
      <c r="D115" s="66" t="s">
        <v>131</v>
      </c>
      <c r="E115" s="59" t="s">
        <v>272</v>
      </c>
      <c r="F115" s="8">
        <v>3</v>
      </c>
      <c r="G115" s="8"/>
      <c r="H115" s="8">
        <f t="shared" si="13"/>
        <v>0</v>
      </c>
      <c r="I115" s="53">
        <f t="shared" si="12"/>
        <v>0</v>
      </c>
    </row>
    <row r="116" spans="1:9" s="4" customFormat="1" ht="50.1" customHeight="1" thickBot="1" x14ac:dyDescent="0.3">
      <c r="A116" s="26" t="s">
        <v>246</v>
      </c>
      <c r="B116" s="102" t="s">
        <v>8</v>
      </c>
      <c r="C116" s="101" t="s">
        <v>295</v>
      </c>
      <c r="D116" s="12" t="s">
        <v>296</v>
      </c>
      <c r="E116" s="60" t="s">
        <v>272</v>
      </c>
      <c r="F116" s="18">
        <v>12</v>
      </c>
      <c r="G116" s="18"/>
      <c r="H116" s="8">
        <f t="shared" si="13"/>
        <v>0</v>
      </c>
      <c r="I116" s="53">
        <f t="shared" si="12"/>
        <v>0</v>
      </c>
    </row>
    <row r="117" spans="1:9" s="40" customFormat="1" ht="20.100000000000001" customHeight="1" thickBot="1" x14ac:dyDescent="0.3">
      <c r="A117" s="112" t="s">
        <v>2</v>
      </c>
      <c r="B117" s="113"/>
      <c r="C117" s="113"/>
      <c r="D117" s="114"/>
      <c r="E117" s="50"/>
      <c r="F117" s="50"/>
      <c r="G117" s="73"/>
      <c r="H117" s="74"/>
      <c r="I117" s="56">
        <f>ROUND(SUM(I28:I116),2)</f>
        <v>0</v>
      </c>
    </row>
    <row r="118" spans="1:9" s="38" customFormat="1" ht="20.100000000000001" customHeight="1" thickBot="1" x14ac:dyDescent="0.3">
      <c r="A118" s="108" t="s">
        <v>247</v>
      </c>
      <c r="B118" s="109"/>
      <c r="C118" s="109"/>
      <c r="D118" s="109"/>
      <c r="E118" s="110"/>
      <c r="F118" s="110"/>
      <c r="G118" s="110"/>
      <c r="H118" s="110"/>
      <c r="I118" s="111"/>
    </row>
    <row r="119" spans="1:9" ht="50.1" customHeight="1" x14ac:dyDescent="0.25">
      <c r="A119" s="71" t="s">
        <v>96</v>
      </c>
      <c r="B119" s="68" t="s">
        <v>8</v>
      </c>
      <c r="C119" s="82">
        <v>91854</v>
      </c>
      <c r="D119" s="83" t="s">
        <v>132</v>
      </c>
      <c r="E119" s="59" t="s">
        <v>275</v>
      </c>
      <c r="F119" s="8">
        <v>720.86</v>
      </c>
      <c r="G119" s="8"/>
      <c r="H119" s="8">
        <f t="shared" ref="H119:H125" si="14">ROUND(SUM(G119*1.2),2)</f>
        <v>0</v>
      </c>
      <c r="I119" s="53">
        <f t="shared" ref="I119:I140" si="15">ROUND(SUM(H119*F119),2)</f>
        <v>0</v>
      </c>
    </row>
    <row r="120" spans="1:9" ht="50.1" customHeight="1" x14ac:dyDescent="0.25">
      <c r="A120" s="27" t="s">
        <v>97</v>
      </c>
      <c r="B120" s="8" t="s">
        <v>8</v>
      </c>
      <c r="C120" s="13">
        <v>91856</v>
      </c>
      <c r="D120" s="80" t="s">
        <v>133</v>
      </c>
      <c r="E120" s="59" t="s">
        <v>275</v>
      </c>
      <c r="F120" s="8">
        <v>11.5</v>
      </c>
      <c r="G120" s="8"/>
      <c r="H120" s="8">
        <f t="shared" si="14"/>
        <v>0</v>
      </c>
      <c r="I120" s="53">
        <f t="shared" si="15"/>
        <v>0</v>
      </c>
    </row>
    <row r="121" spans="1:9" ht="39.950000000000003" customHeight="1" x14ac:dyDescent="0.25">
      <c r="A121" s="27" t="s">
        <v>98</v>
      </c>
      <c r="B121" s="8" t="s">
        <v>291</v>
      </c>
      <c r="C121" s="13" t="s">
        <v>134</v>
      </c>
      <c r="D121" s="80" t="s">
        <v>135</v>
      </c>
      <c r="E121" s="59" t="s">
        <v>275</v>
      </c>
      <c r="F121" s="8">
        <v>178.12</v>
      </c>
      <c r="G121" s="8"/>
      <c r="H121" s="8">
        <f t="shared" si="14"/>
        <v>0</v>
      </c>
      <c r="I121" s="53">
        <f t="shared" si="15"/>
        <v>0</v>
      </c>
    </row>
    <row r="122" spans="1:9" ht="39.950000000000003" customHeight="1" x14ac:dyDescent="0.25">
      <c r="A122" s="27" t="s">
        <v>99</v>
      </c>
      <c r="B122" s="8" t="s">
        <v>291</v>
      </c>
      <c r="C122" s="13" t="s">
        <v>136</v>
      </c>
      <c r="D122" s="80" t="s">
        <v>137</v>
      </c>
      <c r="E122" s="59" t="s">
        <v>275</v>
      </c>
      <c r="F122" s="8">
        <v>6.27</v>
      </c>
      <c r="G122" s="8"/>
      <c r="H122" s="8">
        <f t="shared" si="14"/>
        <v>0</v>
      </c>
      <c r="I122" s="53">
        <f t="shared" si="15"/>
        <v>0</v>
      </c>
    </row>
    <row r="123" spans="1:9" ht="39.950000000000003" customHeight="1" x14ac:dyDescent="0.25">
      <c r="A123" s="27" t="s">
        <v>100</v>
      </c>
      <c r="B123" s="8" t="s">
        <v>291</v>
      </c>
      <c r="C123" s="13" t="s">
        <v>138</v>
      </c>
      <c r="D123" s="80" t="s">
        <v>140</v>
      </c>
      <c r="E123" s="59" t="s">
        <v>275</v>
      </c>
      <c r="F123" s="8">
        <v>52.44</v>
      </c>
      <c r="G123" s="8"/>
      <c r="H123" s="8">
        <f t="shared" si="14"/>
        <v>0</v>
      </c>
      <c r="I123" s="53">
        <f t="shared" si="15"/>
        <v>0</v>
      </c>
    </row>
    <row r="124" spans="1:9" ht="39.950000000000003" customHeight="1" x14ac:dyDescent="0.25">
      <c r="A124" s="27" t="s">
        <v>101</v>
      </c>
      <c r="B124" s="8" t="s">
        <v>8</v>
      </c>
      <c r="C124" s="13">
        <v>90447</v>
      </c>
      <c r="D124" s="66" t="s">
        <v>139</v>
      </c>
      <c r="E124" s="59" t="s">
        <v>275</v>
      </c>
      <c r="F124" s="8">
        <v>219.7</v>
      </c>
      <c r="G124" s="8"/>
      <c r="H124" s="8">
        <f t="shared" si="14"/>
        <v>0</v>
      </c>
      <c r="I124" s="53">
        <f t="shared" si="15"/>
        <v>0</v>
      </c>
    </row>
    <row r="125" spans="1:9" ht="50.1" customHeight="1" x14ac:dyDescent="0.25">
      <c r="A125" s="27" t="s">
        <v>102</v>
      </c>
      <c r="B125" s="8" t="s">
        <v>8</v>
      </c>
      <c r="C125" s="13">
        <v>90466</v>
      </c>
      <c r="D125" s="66" t="s">
        <v>51</v>
      </c>
      <c r="E125" s="59" t="s">
        <v>275</v>
      </c>
      <c r="F125" s="8">
        <v>219.7</v>
      </c>
      <c r="G125" s="8"/>
      <c r="H125" s="8">
        <f t="shared" si="14"/>
        <v>0</v>
      </c>
      <c r="I125" s="53">
        <f t="shared" si="15"/>
        <v>0</v>
      </c>
    </row>
    <row r="126" spans="1:9" ht="39.950000000000003" customHeight="1" x14ac:dyDescent="0.25">
      <c r="A126" s="27" t="s">
        <v>103</v>
      </c>
      <c r="B126" s="8" t="s">
        <v>6</v>
      </c>
      <c r="C126" s="13" t="s">
        <v>84</v>
      </c>
      <c r="D126" s="80" t="s">
        <v>94</v>
      </c>
      <c r="E126" s="59" t="s">
        <v>274</v>
      </c>
      <c r="F126" s="8">
        <v>25.512</v>
      </c>
      <c r="G126" s="8"/>
      <c r="H126" s="44">
        <f t="shared" ref="H126:H127" si="16">ROUND((SUM(G126/1.23)*1.2),2)</f>
        <v>0</v>
      </c>
      <c r="I126" s="53">
        <f t="shared" si="15"/>
        <v>0</v>
      </c>
    </row>
    <row r="127" spans="1:9" ht="20.100000000000001" customHeight="1" x14ac:dyDescent="0.25">
      <c r="A127" s="27" t="s">
        <v>104</v>
      </c>
      <c r="B127" s="8" t="s">
        <v>6</v>
      </c>
      <c r="C127" s="13" t="s">
        <v>85</v>
      </c>
      <c r="D127" s="80" t="s">
        <v>95</v>
      </c>
      <c r="E127" s="59" t="s">
        <v>274</v>
      </c>
      <c r="F127" s="8">
        <v>23.34</v>
      </c>
      <c r="G127" s="8"/>
      <c r="H127" s="44">
        <f t="shared" si="16"/>
        <v>0</v>
      </c>
      <c r="I127" s="53">
        <f t="shared" si="15"/>
        <v>0</v>
      </c>
    </row>
    <row r="128" spans="1:9" ht="50.1" customHeight="1" x14ac:dyDescent="0.25">
      <c r="A128" s="27" t="s">
        <v>105</v>
      </c>
      <c r="B128" s="8" t="s">
        <v>8</v>
      </c>
      <c r="C128" s="13">
        <v>91939</v>
      </c>
      <c r="D128" s="66" t="s">
        <v>141</v>
      </c>
      <c r="E128" s="59" t="s">
        <v>272</v>
      </c>
      <c r="F128" s="8">
        <v>32</v>
      </c>
      <c r="G128" s="8"/>
      <c r="H128" s="8">
        <f t="shared" ref="H128:H135" si="17">ROUND(SUM(G128*1.2),2)</f>
        <v>0</v>
      </c>
      <c r="I128" s="53">
        <f t="shared" si="15"/>
        <v>0</v>
      </c>
    </row>
    <row r="129" spans="1:9" ht="50.1" customHeight="1" x14ac:dyDescent="0.25">
      <c r="A129" s="27" t="s">
        <v>106</v>
      </c>
      <c r="B129" s="8" t="s">
        <v>8</v>
      </c>
      <c r="C129" s="13">
        <v>91940</v>
      </c>
      <c r="D129" s="66" t="s">
        <v>142</v>
      </c>
      <c r="E129" s="59" t="s">
        <v>272</v>
      </c>
      <c r="F129" s="8">
        <v>76</v>
      </c>
      <c r="G129" s="8"/>
      <c r="H129" s="8">
        <f t="shared" si="17"/>
        <v>0</v>
      </c>
      <c r="I129" s="53">
        <f t="shared" si="15"/>
        <v>0</v>
      </c>
    </row>
    <row r="130" spans="1:9" ht="50.1" customHeight="1" x14ac:dyDescent="0.25">
      <c r="A130" s="27" t="s">
        <v>107</v>
      </c>
      <c r="B130" s="8" t="s">
        <v>8</v>
      </c>
      <c r="C130" s="13">
        <v>91941</v>
      </c>
      <c r="D130" s="66" t="s">
        <v>143</v>
      </c>
      <c r="E130" s="59" t="s">
        <v>272</v>
      </c>
      <c r="F130" s="8">
        <v>14</v>
      </c>
      <c r="G130" s="8"/>
      <c r="H130" s="8">
        <f t="shared" si="17"/>
        <v>0</v>
      </c>
      <c r="I130" s="53">
        <f t="shared" si="15"/>
        <v>0</v>
      </c>
    </row>
    <row r="131" spans="1:9" s="45" customFormat="1" ht="20.100000000000001" customHeight="1" x14ac:dyDescent="0.25">
      <c r="A131" s="27" t="s">
        <v>108</v>
      </c>
      <c r="B131" s="14" t="s">
        <v>291</v>
      </c>
      <c r="C131" s="13" t="s">
        <v>146</v>
      </c>
      <c r="D131" s="80" t="s">
        <v>148</v>
      </c>
      <c r="E131" s="58" t="s">
        <v>272</v>
      </c>
      <c r="F131" s="14">
        <v>10</v>
      </c>
      <c r="G131" s="14"/>
      <c r="H131" s="8">
        <f t="shared" si="17"/>
        <v>0</v>
      </c>
      <c r="I131" s="53">
        <f t="shared" si="15"/>
        <v>0</v>
      </c>
    </row>
    <row r="132" spans="1:9" s="45" customFormat="1" ht="20.100000000000001" customHeight="1" x14ac:dyDescent="0.25">
      <c r="A132" s="27" t="s">
        <v>109</v>
      </c>
      <c r="B132" s="14" t="s">
        <v>291</v>
      </c>
      <c r="C132" s="13" t="s">
        <v>147</v>
      </c>
      <c r="D132" s="80" t="s">
        <v>149</v>
      </c>
      <c r="E132" s="58" t="s">
        <v>272</v>
      </c>
      <c r="F132" s="14">
        <v>20</v>
      </c>
      <c r="G132" s="14"/>
      <c r="H132" s="8">
        <f t="shared" si="17"/>
        <v>0</v>
      </c>
      <c r="I132" s="53">
        <f t="shared" si="15"/>
        <v>0</v>
      </c>
    </row>
    <row r="133" spans="1:9" ht="39.950000000000003" customHeight="1" x14ac:dyDescent="0.25">
      <c r="A133" s="27" t="s">
        <v>110</v>
      </c>
      <c r="B133" s="8" t="s">
        <v>8</v>
      </c>
      <c r="C133" s="13">
        <v>96985</v>
      </c>
      <c r="D133" s="80" t="s">
        <v>150</v>
      </c>
      <c r="E133" s="59" t="s">
        <v>272</v>
      </c>
      <c r="F133" s="8">
        <v>10</v>
      </c>
      <c r="G133" s="8"/>
      <c r="H133" s="8">
        <f t="shared" si="17"/>
        <v>0</v>
      </c>
      <c r="I133" s="53">
        <f t="shared" si="15"/>
        <v>0</v>
      </c>
    </row>
    <row r="134" spans="1:9" ht="39.950000000000003" customHeight="1" x14ac:dyDescent="0.25">
      <c r="A134" s="27" t="s">
        <v>111</v>
      </c>
      <c r="B134" s="8" t="s">
        <v>8</v>
      </c>
      <c r="C134" s="13">
        <v>98111</v>
      </c>
      <c r="D134" s="80" t="s">
        <v>176</v>
      </c>
      <c r="E134" s="59" t="s">
        <v>272</v>
      </c>
      <c r="F134" s="8">
        <v>5</v>
      </c>
      <c r="G134" s="8"/>
      <c r="H134" s="8">
        <f t="shared" si="17"/>
        <v>0</v>
      </c>
      <c r="I134" s="53">
        <f t="shared" si="15"/>
        <v>0</v>
      </c>
    </row>
    <row r="135" spans="1:9" ht="50.1" customHeight="1" x14ac:dyDescent="0.25">
      <c r="A135" s="27" t="s">
        <v>112</v>
      </c>
      <c r="B135" s="8" t="s">
        <v>8</v>
      </c>
      <c r="C135" s="13">
        <v>96973</v>
      </c>
      <c r="D135" s="66" t="s">
        <v>151</v>
      </c>
      <c r="E135" s="59" t="s">
        <v>275</v>
      </c>
      <c r="F135" s="8">
        <v>248.8</v>
      </c>
      <c r="G135" s="8"/>
      <c r="H135" s="8">
        <f t="shared" si="17"/>
        <v>0</v>
      </c>
      <c r="I135" s="53">
        <f t="shared" si="15"/>
        <v>0</v>
      </c>
    </row>
    <row r="136" spans="1:9" ht="39.950000000000003" customHeight="1" x14ac:dyDescent="0.25">
      <c r="A136" s="27" t="s">
        <v>113</v>
      </c>
      <c r="B136" s="8" t="s">
        <v>6</v>
      </c>
      <c r="C136" s="13" t="s">
        <v>84</v>
      </c>
      <c r="D136" s="66" t="s">
        <v>152</v>
      </c>
      <c r="E136" s="59" t="s">
        <v>274</v>
      </c>
      <c r="F136" s="8">
        <v>29.856000000000002</v>
      </c>
      <c r="G136" s="8"/>
      <c r="H136" s="44">
        <f t="shared" ref="H136:H137" si="18">ROUND((SUM(G136/1.23)*1.2),2)</f>
        <v>0</v>
      </c>
      <c r="I136" s="53">
        <f t="shared" si="15"/>
        <v>0</v>
      </c>
    </row>
    <row r="137" spans="1:9" ht="20.100000000000001" customHeight="1" x14ac:dyDescent="0.25">
      <c r="A137" s="27" t="s">
        <v>114</v>
      </c>
      <c r="B137" s="8" t="s">
        <v>6</v>
      </c>
      <c r="C137" s="13" t="s">
        <v>85</v>
      </c>
      <c r="D137" s="66" t="s">
        <v>153</v>
      </c>
      <c r="E137" s="59" t="s">
        <v>274</v>
      </c>
      <c r="F137" s="8">
        <v>29.84</v>
      </c>
      <c r="G137" s="8"/>
      <c r="H137" s="44">
        <f t="shared" si="18"/>
        <v>0</v>
      </c>
      <c r="I137" s="53">
        <f t="shared" si="15"/>
        <v>0</v>
      </c>
    </row>
    <row r="138" spans="1:9" s="45" customFormat="1" ht="20.100000000000001" customHeight="1" x14ac:dyDescent="0.25">
      <c r="A138" s="27" t="s">
        <v>265</v>
      </c>
      <c r="B138" s="14" t="s">
        <v>291</v>
      </c>
      <c r="C138" s="13" t="s">
        <v>154</v>
      </c>
      <c r="D138" s="80" t="s">
        <v>155</v>
      </c>
      <c r="E138" s="58" t="s">
        <v>272</v>
      </c>
      <c r="F138" s="14">
        <v>10</v>
      </c>
      <c r="G138" s="14"/>
      <c r="H138" s="8">
        <f t="shared" ref="H138" si="19">ROUND(SUM(G138*1.2),2)</f>
        <v>0</v>
      </c>
      <c r="I138" s="53">
        <f t="shared" si="15"/>
        <v>0</v>
      </c>
    </row>
    <row r="139" spans="1:9" ht="50.1" customHeight="1" x14ac:dyDescent="0.25">
      <c r="A139" s="27" t="s">
        <v>115</v>
      </c>
      <c r="B139" s="8" t="s">
        <v>8</v>
      </c>
      <c r="C139" s="13">
        <v>90443</v>
      </c>
      <c r="D139" s="80" t="s">
        <v>144</v>
      </c>
      <c r="E139" s="59" t="s">
        <v>275</v>
      </c>
      <c r="F139" s="8">
        <v>57.85</v>
      </c>
      <c r="G139" s="8"/>
      <c r="H139" s="8">
        <f t="shared" ref="H139:H140" si="20">ROUND(SUM(G139*1.2),2)</f>
        <v>0</v>
      </c>
      <c r="I139" s="53">
        <f t="shared" si="15"/>
        <v>0</v>
      </c>
    </row>
    <row r="140" spans="1:9" ht="50.1" customHeight="1" thickBot="1" x14ac:dyDescent="0.3">
      <c r="A140" s="27" t="s">
        <v>116</v>
      </c>
      <c r="B140" s="8" t="s">
        <v>8</v>
      </c>
      <c r="C140" s="13">
        <v>90466</v>
      </c>
      <c r="D140" s="80" t="s">
        <v>145</v>
      </c>
      <c r="E140" s="60" t="s">
        <v>275</v>
      </c>
      <c r="F140" s="18">
        <v>57.85</v>
      </c>
      <c r="G140" s="18"/>
      <c r="H140" s="8">
        <f t="shared" si="20"/>
        <v>0</v>
      </c>
      <c r="I140" s="53">
        <f t="shared" si="15"/>
        <v>0</v>
      </c>
    </row>
    <row r="141" spans="1:9" s="40" customFormat="1" ht="20.100000000000001" customHeight="1" thickBot="1" x14ac:dyDescent="0.3">
      <c r="A141" s="112" t="s">
        <v>2</v>
      </c>
      <c r="B141" s="113"/>
      <c r="C141" s="113"/>
      <c r="D141" s="113"/>
      <c r="E141" s="54"/>
      <c r="F141" s="55"/>
      <c r="G141" s="73"/>
      <c r="H141" s="74"/>
      <c r="I141" s="56">
        <f>ROUND(SUM(I119:I140),2)</f>
        <v>0</v>
      </c>
    </row>
    <row r="142" spans="1:9" s="38" customFormat="1" ht="20.100000000000001" customHeight="1" thickBot="1" x14ac:dyDescent="0.3">
      <c r="A142" s="108" t="s">
        <v>256</v>
      </c>
      <c r="B142" s="109"/>
      <c r="C142" s="109"/>
      <c r="D142" s="109"/>
      <c r="E142" s="110"/>
      <c r="F142" s="110"/>
      <c r="G142" s="110"/>
      <c r="H142" s="110"/>
      <c r="I142" s="111"/>
    </row>
    <row r="143" spans="1:9" ht="50.1" customHeight="1" x14ac:dyDescent="0.25">
      <c r="A143" s="24" t="s">
        <v>158</v>
      </c>
      <c r="B143" s="103" t="s">
        <v>8</v>
      </c>
      <c r="C143" s="13">
        <v>101616</v>
      </c>
      <c r="D143" s="16" t="s">
        <v>248</v>
      </c>
      <c r="E143" s="10" t="s">
        <v>273</v>
      </c>
      <c r="F143" s="17">
        <v>318.58</v>
      </c>
      <c r="G143" s="29"/>
      <c r="H143" s="8">
        <f t="shared" ref="H143:H146" si="21">ROUND(SUM(G143*1.2),2)</f>
        <v>0</v>
      </c>
      <c r="I143" s="53">
        <f t="shared" ref="I143:I146" si="22">ROUND(SUM(H143*F143),2)</f>
        <v>0</v>
      </c>
    </row>
    <row r="144" spans="1:9" ht="20.100000000000001" customHeight="1" x14ac:dyDescent="0.25">
      <c r="A144" s="25" t="s">
        <v>159</v>
      </c>
      <c r="B144" s="11" t="s">
        <v>6</v>
      </c>
      <c r="C144" s="13" t="s">
        <v>249</v>
      </c>
      <c r="D144" s="12" t="s">
        <v>250</v>
      </c>
      <c r="E144" s="11" t="s">
        <v>273</v>
      </c>
      <c r="F144" s="15">
        <v>318.58</v>
      </c>
      <c r="G144" s="8"/>
      <c r="H144" s="44">
        <f t="shared" ref="H144" si="23">ROUND((SUM(G144/1.23)*1.2),2)</f>
        <v>0</v>
      </c>
      <c r="I144" s="53">
        <f t="shared" si="22"/>
        <v>0</v>
      </c>
    </row>
    <row r="145" spans="1:9" ht="60" customHeight="1" x14ac:dyDescent="0.25">
      <c r="A145" s="25" t="s">
        <v>160</v>
      </c>
      <c r="B145" s="11" t="s">
        <v>8</v>
      </c>
      <c r="C145" s="13">
        <v>94990</v>
      </c>
      <c r="D145" s="12" t="s">
        <v>251</v>
      </c>
      <c r="E145" s="11" t="s">
        <v>274</v>
      </c>
      <c r="F145" s="15">
        <v>22.3</v>
      </c>
      <c r="G145" s="8"/>
      <c r="H145" s="8">
        <f t="shared" si="21"/>
        <v>0</v>
      </c>
      <c r="I145" s="53">
        <f t="shared" si="22"/>
        <v>0</v>
      </c>
    </row>
    <row r="146" spans="1:9" ht="50.1" customHeight="1" thickBot="1" x14ac:dyDescent="0.3">
      <c r="A146" s="25" t="s">
        <v>161</v>
      </c>
      <c r="B146" s="11" t="s">
        <v>8</v>
      </c>
      <c r="C146" s="13">
        <v>98680</v>
      </c>
      <c r="D146" s="12" t="s">
        <v>252</v>
      </c>
      <c r="E146" s="84" t="s">
        <v>273</v>
      </c>
      <c r="F146" s="85">
        <v>176.99</v>
      </c>
      <c r="G146" s="18"/>
      <c r="H146" s="8">
        <f t="shared" si="21"/>
        <v>0</v>
      </c>
      <c r="I146" s="53">
        <f t="shared" si="22"/>
        <v>0</v>
      </c>
    </row>
    <row r="147" spans="1:9" s="40" customFormat="1" ht="20.100000000000001" customHeight="1" thickBot="1" x14ac:dyDescent="0.3">
      <c r="A147" s="112" t="s">
        <v>2</v>
      </c>
      <c r="B147" s="113"/>
      <c r="C147" s="113"/>
      <c r="D147" s="113"/>
      <c r="E147" s="89"/>
      <c r="F147" s="90"/>
      <c r="G147" s="91"/>
      <c r="H147" s="92"/>
      <c r="I147" s="56">
        <f>ROUND(SUM(I143:I146),2)</f>
        <v>0</v>
      </c>
    </row>
    <row r="148" spans="1:9" s="39" customFormat="1" ht="20.100000000000001" customHeight="1" thickBot="1" x14ac:dyDescent="0.3">
      <c r="A148" s="118" t="s">
        <v>7</v>
      </c>
      <c r="B148" s="119"/>
      <c r="C148" s="119"/>
      <c r="D148" s="119"/>
      <c r="E148" s="86"/>
      <c r="F148" s="87"/>
      <c r="G148" s="93"/>
      <c r="H148" s="94"/>
      <c r="I148" s="88">
        <f>ROUND(SUM(I147+I141+I117+I26+I22+I18),2)</f>
        <v>0</v>
      </c>
    </row>
    <row r="149" spans="1:9" ht="20.100000000000001" customHeight="1" thickBot="1" x14ac:dyDescent="0.3">
      <c r="A149" s="95"/>
      <c r="B149" s="96"/>
      <c r="C149" s="97"/>
      <c r="D149" s="98"/>
      <c r="E149" s="115" t="s">
        <v>303</v>
      </c>
      <c r="F149" s="116"/>
      <c r="G149" s="116"/>
      <c r="H149" s="116"/>
      <c r="I149" s="117"/>
    </row>
    <row r="150" spans="1:9" ht="24.95" customHeight="1" x14ac:dyDescent="0.25">
      <c r="A150" s="30"/>
      <c r="B150" s="32"/>
      <c r="C150" s="30"/>
      <c r="D150" s="30"/>
      <c r="E150" s="30"/>
      <c r="F150" s="30"/>
      <c r="G150" s="31"/>
      <c r="H150" s="31"/>
      <c r="I150" s="104"/>
    </row>
    <row r="151" spans="1:9" ht="24.95" customHeight="1" x14ac:dyDescent="0.25">
      <c r="A151" s="33"/>
      <c r="B151" s="34"/>
      <c r="C151" s="33"/>
      <c r="D151" s="49"/>
      <c r="E151" s="34"/>
      <c r="F151" s="34"/>
      <c r="G151" s="34"/>
      <c r="H151" s="34"/>
      <c r="I151" s="34"/>
    </row>
    <row r="152" spans="1:9" ht="24.95" customHeight="1" x14ac:dyDescent="0.25">
      <c r="A152" s="34"/>
      <c r="B152" s="34"/>
      <c r="C152" s="34"/>
      <c r="D152" s="100"/>
      <c r="E152" s="34"/>
      <c r="F152" s="34"/>
      <c r="G152" s="34"/>
      <c r="H152" s="34"/>
      <c r="I152" s="34"/>
    </row>
    <row r="153" spans="1:9" x14ac:dyDescent="0.25">
      <c r="A153" s="1"/>
      <c r="B153" s="23"/>
      <c r="C153" s="1"/>
      <c r="D153" s="1"/>
      <c r="E153" s="1"/>
      <c r="F153" s="1"/>
      <c r="G153" s="1"/>
      <c r="H153" s="23"/>
      <c r="I153" s="1"/>
    </row>
    <row r="154" spans="1:9" x14ac:dyDescent="0.25">
      <c r="A154" s="1"/>
      <c r="B154" s="23"/>
      <c r="C154" s="1"/>
      <c r="D154" s="1"/>
      <c r="E154" s="1"/>
      <c r="F154" s="1"/>
      <c r="G154" s="1"/>
      <c r="H154" s="23"/>
      <c r="I154" s="1"/>
    </row>
    <row r="155" spans="1:9" x14ac:dyDescent="0.25">
      <c r="A155" s="1"/>
      <c r="B155" s="23"/>
      <c r="C155" s="1"/>
      <c r="D155" s="1"/>
      <c r="E155" s="1"/>
      <c r="F155" s="1"/>
      <c r="G155" s="1"/>
      <c r="H155" s="23"/>
      <c r="I155" s="1"/>
    </row>
    <row r="156" spans="1:9" x14ac:dyDescent="0.25">
      <c r="A156" s="1"/>
      <c r="B156" s="23"/>
      <c r="C156" s="1"/>
      <c r="D156" s="1"/>
      <c r="E156" s="1"/>
      <c r="F156" s="1"/>
      <c r="G156" s="1"/>
      <c r="H156" s="23"/>
      <c r="I156" s="1"/>
    </row>
    <row r="157" spans="1:9" x14ac:dyDescent="0.25">
      <c r="A157" s="1"/>
      <c r="B157" s="23"/>
      <c r="C157" s="1"/>
      <c r="D157" s="1"/>
      <c r="E157" s="1"/>
      <c r="F157" s="1"/>
      <c r="G157" s="1"/>
      <c r="H157" s="23"/>
      <c r="I157" s="1"/>
    </row>
    <row r="158" spans="1:9" x14ac:dyDescent="0.25">
      <c r="A158" s="1"/>
      <c r="B158" s="23"/>
      <c r="C158" s="1"/>
      <c r="D158" s="1"/>
      <c r="E158" s="1"/>
      <c r="F158" s="1"/>
      <c r="G158" s="1"/>
      <c r="H158" s="23"/>
      <c r="I158" s="1"/>
    </row>
    <row r="159" spans="1:9" x14ac:dyDescent="0.25">
      <c r="A159" s="1"/>
      <c r="B159" s="23"/>
      <c r="C159" s="1"/>
      <c r="D159" s="1"/>
      <c r="E159" s="1"/>
      <c r="F159" s="1"/>
      <c r="G159" s="1"/>
      <c r="H159" s="23"/>
      <c r="I159" s="1"/>
    </row>
    <row r="160" spans="1:9" x14ac:dyDescent="0.25">
      <c r="A160" s="1"/>
      <c r="B160" s="23"/>
      <c r="C160" s="1"/>
      <c r="D160" s="1"/>
      <c r="E160" s="1"/>
      <c r="F160" s="1"/>
      <c r="G160" s="1"/>
      <c r="H160" s="23"/>
      <c r="I160" s="1"/>
    </row>
    <row r="161" spans="1:9" x14ac:dyDescent="0.25">
      <c r="A161" s="1"/>
      <c r="B161" s="23"/>
      <c r="C161" s="1"/>
      <c r="D161" s="1"/>
      <c r="E161" s="1"/>
      <c r="F161" s="1"/>
      <c r="G161" s="1"/>
      <c r="H161" s="23"/>
      <c r="I161" s="1"/>
    </row>
    <row r="162" spans="1:9" x14ac:dyDescent="0.25">
      <c r="A162" s="1"/>
      <c r="B162" s="23"/>
      <c r="C162" s="1"/>
      <c r="D162" s="1"/>
      <c r="E162" s="1"/>
      <c r="F162" s="1"/>
      <c r="G162" s="1"/>
      <c r="H162" s="23"/>
      <c r="I162" s="1"/>
    </row>
    <row r="163" spans="1:9" x14ac:dyDescent="0.25">
      <c r="A163" s="1"/>
      <c r="B163" s="23"/>
      <c r="C163" s="1"/>
      <c r="D163" s="1"/>
      <c r="E163" s="1"/>
      <c r="F163" s="1"/>
      <c r="G163" s="1"/>
      <c r="H163" s="23"/>
      <c r="I163" s="1"/>
    </row>
    <row r="164" spans="1:9" x14ac:dyDescent="0.25">
      <c r="A164" s="1"/>
      <c r="B164" s="23"/>
      <c r="C164" s="1"/>
      <c r="D164" s="1"/>
      <c r="E164" s="1"/>
      <c r="F164" s="1"/>
      <c r="G164" s="1"/>
      <c r="H164" s="23"/>
      <c r="I164" s="1"/>
    </row>
    <row r="165" spans="1:9" x14ac:dyDescent="0.25">
      <c r="A165" s="1"/>
      <c r="B165" s="23"/>
      <c r="C165" s="1"/>
      <c r="D165" s="1"/>
      <c r="E165" s="1"/>
      <c r="F165" s="1"/>
      <c r="G165" s="1"/>
      <c r="H165" s="23"/>
      <c r="I165" s="1"/>
    </row>
    <row r="166" spans="1:9" x14ac:dyDescent="0.25">
      <c r="A166" s="1"/>
      <c r="B166" s="23"/>
      <c r="C166" s="1"/>
      <c r="D166" s="1"/>
      <c r="E166" s="1"/>
      <c r="F166" s="1"/>
      <c r="G166" s="1"/>
      <c r="H166" s="23"/>
      <c r="I166" s="1"/>
    </row>
    <row r="167" spans="1:9" x14ac:dyDescent="0.25">
      <c r="A167" s="1"/>
      <c r="B167" s="23"/>
      <c r="C167" s="1"/>
      <c r="D167" s="1"/>
      <c r="E167" s="1"/>
      <c r="F167" s="1"/>
      <c r="G167" s="1"/>
      <c r="H167" s="23"/>
      <c r="I167" s="1"/>
    </row>
    <row r="168" spans="1:9" x14ac:dyDescent="0.25">
      <c r="A168" s="1"/>
      <c r="B168" s="23"/>
      <c r="C168" s="1"/>
      <c r="D168" s="1"/>
      <c r="E168" s="1"/>
      <c r="F168" s="1"/>
      <c r="G168" s="1"/>
      <c r="H168" s="23"/>
      <c r="I168" s="1"/>
    </row>
    <row r="169" spans="1:9" x14ac:dyDescent="0.25">
      <c r="A169" s="1"/>
      <c r="B169" s="23"/>
      <c r="C169" s="1"/>
      <c r="D169" s="1"/>
      <c r="E169" s="1"/>
      <c r="F169" s="1"/>
      <c r="G169" s="1"/>
      <c r="H169" s="23"/>
      <c r="I169" s="1"/>
    </row>
    <row r="170" spans="1:9" x14ac:dyDescent="0.25">
      <c r="A170" s="1"/>
      <c r="B170" s="23"/>
      <c r="C170" s="1"/>
      <c r="D170" s="1"/>
      <c r="E170" s="1"/>
      <c r="F170" s="1"/>
      <c r="G170" s="1"/>
      <c r="H170" s="23"/>
      <c r="I170" s="1"/>
    </row>
    <row r="171" spans="1:9" x14ac:dyDescent="0.25">
      <c r="A171" s="1"/>
      <c r="B171" s="23"/>
      <c r="C171" s="1"/>
      <c r="D171" s="1"/>
      <c r="E171" s="1"/>
      <c r="F171" s="1"/>
      <c r="G171" s="1"/>
      <c r="H171" s="23"/>
      <c r="I171" s="1"/>
    </row>
    <row r="172" spans="1:9" x14ac:dyDescent="0.25">
      <c r="A172" s="1"/>
      <c r="B172" s="23"/>
      <c r="C172" s="1"/>
      <c r="D172" s="1"/>
      <c r="E172" s="1"/>
      <c r="F172" s="1"/>
      <c r="G172" s="1"/>
      <c r="H172" s="23"/>
      <c r="I172" s="1"/>
    </row>
    <row r="173" spans="1:9" x14ac:dyDescent="0.25">
      <c r="A173" s="1"/>
      <c r="B173" s="23"/>
      <c r="C173" s="1"/>
      <c r="D173" s="1"/>
      <c r="E173" s="1"/>
      <c r="F173" s="1"/>
      <c r="G173" s="1"/>
      <c r="H173" s="23"/>
      <c r="I173" s="1"/>
    </row>
    <row r="174" spans="1:9" x14ac:dyDescent="0.25">
      <c r="A174" s="1"/>
      <c r="B174" s="23"/>
      <c r="C174" s="1"/>
      <c r="D174" s="1"/>
      <c r="E174" s="1"/>
      <c r="F174" s="1"/>
      <c r="G174" s="1"/>
      <c r="H174" s="23"/>
      <c r="I174" s="1"/>
    </row>
    <row r="175" spans="1:9" x14ac:dyDescent="0.25">
      <c r="A175" s="1"/>
      <c r="B175" s="23"/>
      <c r="C175" s="1"/>
      <c r="D175" s="1"/>
      <c r="E175" s="1"/>
      <c r="F175" s="1"/>
      <c r="G175" s="1"/>
      <c r="H175" s="23"/>
      <c r="I175" s="1"/>
    </row>
  </sheetData>
  <mergeCells count="24">
    <mergeCell ref="E149:I149"/>
    <mergeCell ref="A141:D141"/>
    <mergeCell ref="A147:D147"/>
    <mergeCell ref="A148:D148"/>
    <mergeCell ref="A1:B2"/>
    <mergeCell ref="C1:I1"/>
    <mergeCell ref="C2:I2"/>
    <mergeCell ref="A3:D3"/>
    <mergeCell ref="A4:D4"/>
    <mergeCell ref="A5:D5"/>
    <mergeCell ref="E3:F5"/>
    <mergeCell ref="G3:G5"/>
    <mergeCell ref="A6:I6"/>
    <mergeCell ref="A18:D18"/>
    <mergeCell ref="A22:D22"/>
    <mergeCell ref="A9:I9"/>
    <mergeCell ref="A7:I7"/>
    <mergeCell ref="A19:I19"/>
    <mergeCell ref="A142:I142"/>
    <mergeCell ref="A27:I27"/>
    <mergeCell ref="A23:I23"/>
    <mergeCell ref="A26:D26"/>
    <mergeCell ref="A117:D117"/>
    <mergeCell ref="A118:I118"/>
  </mergeCells>
  <phoneticPr fontId="3" type="noConversion"/>
  <printOptions horizontalCentered="1"/>
  <pageMargins left="0.78740157480314965" right="0.39370078740157483" top="0.39370078740157483" bottom="0.39370078740157483" header="0.15748031496062992" footer="0.31496062992125984"/>
  <pageSetup paperSize="9" scale="5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PMC</vt:lpstr>
      <vt:lpstr>'Planilha PMC'!Area_de_impressao</vt:lpstr>
      <vt:lpstr>'Planilha PMC'!Titulos_de_impressao</vt:lpstr>
    </vt:vector>
  </TitlesOfParts>
  <Company>GRUPO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obras</cp:lastModifiedBy>
  <cp:lastPrinted>2023-02-23T14:11:19Z</cp:lastPrinted>
  <dcterms:created xsi:type="dcterms:W3CDTF">2009-08-15T11:21:20Z</dcterms:created>
  <dcterms:modified xsi:type="dcterms:W3CDTF">2023-03-10T11:35:05Z</dcterms:modified>
</cp:coreProperties>
</file>