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Creche Planilhas Limpas\"/>
    </mc:Choice>
  </mc:AlternateContent>
  <xr:revisionPtr revIDLastSave="0" documentId="8_{C0D2D3A1-50C5-443D-A475-349945A068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FNDE" sheetId="1" r:id="rId1"/>
  </sheets>
  <definedNames>
    <definedName name="_xlnm.Print_Area" localSheetId="0">'Planilha FNDE'!$A$1:$I$295</definedName>
    <definedName name="_xlnm.Print_Titles" localSheetId="0">'Planilha FNDE'!$7:$8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4" i="1" l="1"/>
  <c r="H15" i="1"/>
  <c r="H91" i="1"/>
  <c r="H83" i="1"/>
  <c r="H291" i="1" l="1"/>
  <c r="I291" i="1" s="1"/>
  <c r="H290" i="1"/>
  <c r="I290" i="1" s="1"/>
  <c r="H289" i="1"/>
  <c r="I289" i="1" s="1"/>
  <c r="I280" i="1"/>
  <c r="H286" i="1"/>
  <c r="I286" i="1" s="1"/>
  <c r="H285" i="1"/>
  <c r="I285" i="1" s="1"/>
  <c r="H283" i="1"/>
  <c r="I283" i="1" s="1"/>
  <c r="H284" i="1"/>
  <c r="I284" i="1" s="1"/>
  <c r="H282" i="1"/>
  <c r="I282" i="1" s="1"/>
  <c r="H281" i="1"/>
  <c r="I281" i="1" s="1"/>
  <c r="H280" i="1"/>
  <c r="H279" i="1"/>
  <c r="I279" i="1" s="1"/>
  <c r="H276" i="1"/>
  <c r="I276" i="1" s="1"/>
  <c r="H275" i="1"/>
  <c r="I275" i="1" s="1"/>
  <c r="H274" i="1"/>
  <c r="I274" i="1" s="1"/>
  <c r="H273" i="1"/>
  <c r="I273" i="1" s="1"/>
  <c r="H272" i="1"/>
  <c r="I272" i="1" s="1"/>
  <c r="H270" i="1"/>
  <c r="I270" i="1" s="1"/>
  <c r="H271" i="1"/>
  <c r="I271" i="1" s="1"/>
  <c r="H268" i="1"/>
  <c r="I268" i="1" s="1"/>
  <c r="H269" i="1"/>
  <c r="I269" i="1" s="1"/>
  <c r="H267" i="1"/>
  <c r="I267" i="1" s="1"/>
  <c r="H266" i="1"/>
  <c r="I266" i="1" s="1"/>
  <c r="H265" i="1"/>
  <c r="I265" i="1" s="1"/>
  <c r="H264" i="1"/>
  <c r="I264" i="1" s="1"/>
  <c r="H263" i="1"/>
  <c r="I263" i="1" s="1"/>
  <c r="H260" i="1"/>
  <c r="I260" i="1" s="1"/>
  <c r="H261" i="1"/>
  <c r="I261" i="1" s="1"/>
  <c r="H262" i="1"/>
  <c r="I262" i="1" s="1"/>
  <c r="H259" i="1"/>
  <c r="I259" i="1" s="1"/>
  <c r="H254" i="1"/>
  <c r="I254" i="1" s="1"/>
  <c r="H255" i="1"/>
  <c r="I255" i="1" s="1"/>
  <c r="H256" i="1"/>
  <c r="I256" i="1" s="1"/>
  <c r="H250" i="1"/>
  <c r="I250" i="1" s="1"/>
  <c r="H251" i="1"/>
  <c r="I251" i="1" s="1"/>
  <c r="H252" i="1"/>
  <c r="I252" i="1" s="1"/>
  <c r="H253" i="1"/>
  <c r="I253" i="1" s="1"/>
  <c r="H248" i="1"/>
  <c r="I248" i="1" s="1"/>
  <c r="H249" i="1"/>
  <c r="I249" i="1" s="1"/>
  <c r="H246" i="1"/>
  <c r="I246" i="1" s="1"/>
  <c r="H247" i="1"/>
  <c r="I247" i="1" s="1"/>
  <c r="H244" i="1"/>
  <c r="I244" i="1" s="1"/>
  <c r="H245" i="1"/>
  <c r="I245" i="1" s="1"/>
  <c r="H243" i="1"/>
  <c r="I243" i="1" s="1"/>
  <c r="H242" i="1"/>
  <c r="I242" i="1" s="1"/>
  <c r="H240" i="1"/>
  <c r="I240" i="1" s="1"/>
  <c r="H241" i="1"/>
  <c r="I241" i="1" s="1"/>
  <c r="H239" i="1"/>
  <c r="I239" i="1" s="1"/>
  <c r="H238" i="1"/>
  <c r="I238" i="1" s="1"/>
  <c r="H236" i="1"/>
  <c r="I236" i="1" s="1"/>
  <c r="H237" i="1"/>
  <c r="I237" i="1" s="1"/>
  <c r="H235" i="1"/>
  <c r="I235" i="1" s="1"/>
  <c r="H234" i="1"/>
  <c r="I234" i="1" s="1"/>
  <c r="H233" i="1"/>
  <c r="I233" i="1" s="1"/>
  <c r="H232" i="1"/>
  <c r="I232" i="1" s="1"/>
  <c r="H230" i="1"/>
  <c r="I230" i="1" s="1"/>
  <c r="H231" i="1"/>
  <c r="I231" i="1" s="1"/>
  <c r="H229" i="1"/>
  <c r="I229" i="1" s="1"/>
  <c r="H226" i="1"/>
  <c r="I226" i="1" s="1"/>
  <c r="I224" i="1"/>
  <c r="H225" i="1"/>
  <c r="I225" i="1" s="1"/>
  <c r="H221" i="1"/>
  <c r="I221" i="1" s="1"/>
  <c r="H222" i="1"/>
  <c r="I222" i="1" s="1"/>
  <c r="H223" i="1"/>
  <c r="I223" i="1" s="1"/>
  <c r="H218" i="1"/>
  <c r="I218" i="1" s="1"/>
  <c r="H219" i="1"/>
  <c r="I219" i="1" s="1"/>
  <c r="H220" i="1"/>
  <c r="I220" i="1" s="1"/>
  <c r="H217" i="1"/>
  <c r="I217" i="1" s="1"/>
  <c r="H216" i="1"/>
  <c r="I216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3" i="1"/>
  <c r="I203" i="1" s="1"/>
  <c r="H204" i="1"/>
  <c r="I204" i="1" s="1"/>
  <c r="H201" i="1"/>
  <c r="I201" i="1" s="1"/>
  <c r="H202" i="1"/>
  <c r="I202" i="1" s="1"/>
  <c r="H200" i="1"/>
  <c r="I200" i="1" s="1"/>
  <c r="H199" i="1"/>
  <c r="I199" i="1" s="1"/>
  <c r="H198" i="1"/>
  <c r="I198" i="1" s="1"/>
  <c r="H194" i="1"/>
  <c r="I194" i="1" s="1"/>
  <c r="H195" i="1"/>
  <c r="I195" i="1" s="1"/>
  <c r="H193" i="1"/>
  <c r="I193" i="1" s="1"/>
  <c r="H192" i="1"/>
  <c r="I192" i="1" s="1"/>
  <c r="H191" i="1"/>
  <c r="I191" i="1" s="1"/>
  <c r="H190" i="1"/>
  <c r="I190" i="1" s="1"/>
  <c r="H189" i="1"/>
  <c r="I189" i="1" s="1"/>
  <c r="H186" i="1"/>
  <c r="I186" i="1" s="1"/>
  <c r="H183" i="1"/>
  <c r="I183" i="1" s="1"/>
  <c r="H184" i="1"/>
  <c r="I184" i="1" s="1"/>
  <c r="H185" i="1"/>
  <c r="I185" i="1" s="1"/>
  <c r="H181" i="1"/>
  <c r="I181" i="1" s="1"/>
  <c r="H182" i="1"/>
  <c r="I182" i="1" s="1"/>
  <c r="H178" i="1"/>
  <c r="I178" i="1" s="1"/>
  <c r="H179" i="1"/>
  <c r="I179" i="1" s="1"/>
  <c r="H180" i="1"/>
  <c r="I180" i="1" s="1"/>
  <c r="H177" i="1"/>
  <c r="I177" i="1" s="1"/>
  <c r="H171" i="1"/>
  <c r="I171" i="1" s="1"/>
  <c r="H172" i="1"/>
  <c r="I172" i="1" s="1"/>
  <c r="H173" i="1"/>
  <c r="I173" i="1" s="1"/>
  <c r="H174" i="1"/>
  <c r="I174" i="1" s="1"/>
  <c r="H170" i="1"/>
  <c r="I170" i="1" s="1"/>
  <c r="H167" i="1"/>
  <c r="I167" i="1" s="1"/>
  <c r="H168" i="1"/>
  <c r="I168" i="1" s="1"/>
  <c r="H169" i="1"/>
  <c r="I169" i="1" s="1"/>
  <c r="H166" i="1"/>
  <c r="I166" i="1" s="1"/>
  <c r="H164" i="1"/>
  <c r="I164" i="1" s="1"/>
  <c r="H165" i="1"/>
  <c r="I165" i="1" s="1"/>
  <c r="H163" i="1"/>
  <c r="I163" i="1" s="1"/>
  <c r="H162" i="1"/>
  <c r="I162" i="1" s="1"/>
  <c r="H161" i="1"/>
  <c r="I161" i="1" s="1"/>
  <c r="H158" i="1"/>
  <c r="I158" i="1" s="1"/>
  <c r="H159" i="1"/>
  <c r="I159" i="1" s="1"/>
  <c r="H160" i="1"/>
  <c r="I160" i="1" s="1"/>
  <c r="H156" i="1"/>
  <c r="I156" i="1" s="1"/>
  <c r="H157" i="1"/>
  <c r="I157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I83" i="1"/>
  <c r="I91" i="1"/>
  <c r="H143" i="1"/>
  <c r="I143" i="1" s="1"/>
  <c r="H144" i="1"/>
  <c r="I144" i="1" s="1"/>
  <c r="H145" i="1"/>
  <c r="I145" i="1" s="1"/>
  <c r="H146" i="1"/>
  <c r="I146" i="1" s="1"/>
  <c r="H142" i="1"/>
  <c r="I142" i="1" s="1"/>
  <c r="H139" i="1"/>
  <c r="I139" i="1" s="1"/>
  <c r="H140" i="1"/>
  <c r="I140" i="1" s="1"/>
  <c r="H141" i="1"/>
  <c r="I141" i="1" s="1"/>
  <c r="H135" i="1"/>
  <c r="I135" i="1" s="1"/>
  <c r="H136" i="1"/>
  <c r="I136" i="1" s="1"/>
  <c r="H137" i="1"/>
  <c r="I137" i="1" s="1"/>
  <c r="H138" i="1"/>
  <c r="I138" i="1" s="1"/>
  <c r="H132" i="1"/>
  <c r="I132" i="1" s="1"/>
  <c r="H133" i="1"/>
  <c r="I133" i="1" s="1"/>
  <c r="H134" i="1"/>
  <c r="I134" i="1" s="1"/>
  <c r="H129" i="1"/>
  <c r="I129" i="1" s="1"/>
  <c r="H130" i="1"/>
  <c r="I130" i="1" s="1"/>
  <c r="H131" i="1"/>
  <c r="I131" i="1" s="1"/>
  <c r="H128" i="1"/>
  <c r="I128" i="1" s="1"/>
  <c r="H127" i="1"/>
  <c r="I127" i="1" s="1"/>
  <c r="H126" i="1"/>
  <c r="I126" i="1" s="1"/>
  <c r="H124" i="1"/>
  <c r="I124" i="1" s="1"/>
  <c r="H125" i="1"/>
  <c r="I125" i="1" s="1"/>
  <c r="H123" i="1"/>
  <c r="I123" i="1" s="1"/>
  <c r="H122" i="1"/>
  <c r="I122" i="1" s="1"/>
  <c r="H121" i="1"/>
  <c r="I121" i="1" s="1"/>
  <c r="H120" i="1"/>
  <c r="I120" i="1" s="1"/>
  <c r="H117" i="1"/>
  <c r="I117" i="1" s="1"/>
  <c r="H118" i="1"/>
  <c r="I118" i="1" s="1"/>
  <c r="H119" i="1"/>
  <c r="I119" i="1" s="1"/>
  <c r="H112" i="1"/>
  <c r="I112" i="1" s="1"/>
  <c r="H113" i="1"/>
  <c r="I113" i="1" s="1"/>
  <c r="H114" i="1"/>
  <c r="I114" i="1" s="1"/>
  <c r="H115" i="1"/>
  <c r="I115" i="1" s="1"/>
  <c r="H116" i="1"/>
  <c r="I116" i="1" s="1"/>
  <c r="H111" i="1"/>
  <c r="I111" i="1" s="1"/>
  <c r="H110" i="1"/>
  <c r="I110" i="1" s="1"/>
  <c r="H109" i="1"/>
  <c r="I109" i="1" s="1"/>
  <c r="H108" i="1"/>
  <c r="I108" i="1" s="1"/>
  <c r="H106" i="1"/>
  <c r="I106" i="1" s="1"/>
  <c r="H107" i="1"/>
  <c r="I107" i="1" s="1"/>
  <c r="H104" i="1"/>
  <c r="I104" i="1" s="1"/>
  <c r="H105" i="1"/>
  <c r="I105" i="1" s="1"/>
  <c r="H101" i="1"/>
  <c r="I101" i="1" s="1"/>
  <c r="H102" i="1"/>
  <c r="I102" i="1" s="1"/>
  <c r="H103" i="1"/>
  <c r="I103" i="1" s="1"/>
  <c r="H99" i="1"/>
  <c r="I99" i="1" s="1"/>
  <c r="H100" i="1"/>
  <c r="I100" i="1" s="1"/>
  <c r="H98" i="1"/>
  <c r="I98" i="1" s="1"/>
  <c r="H97" i="1"/>
  <c r="I97" i="1" s="1"/>
  <c r="H95" i="1"/>
  <c r="I95" i="1" s="1"/>
  <c r="H96" i="1"/>
  <c r="I96" i="1" s="1"/>
  <c r="H93" i="1"/>
  <c r="I93" i="1" s="1"/>
  <c r="H94" i="1"/>
  <c r="I94" i="1" s="1"/>
  <c r="H92" i="1"/>
  <c r="I92" i="1" s="1"/>
  <c r="H90" i="1"/>
  <c r="I90" i="1" s="1"/>
  <c r="H86" i="1"/>
  <c r="I86" i="1" s="1"/>
  <c r="H87" i="1"/>
  <c r="I87" i="1" s="1"/>
  <c r="H88" i="1"/>
  <c r="I88" i="1" s="1"/>
  <c r="H89" i="1"/>
  <c r="I89" i="1" s="1"/>
  <c r="H85" i="1"/>
  <c r="I85" i="1" s="1"/>
  <c r="H84" i="1"/>
  <c r="I84" i="1" s="1"/>
  <c r="H82" i="1"/>
  <c r="I82" i="1" s="1"/>
  <c r="H81" i="1"/>
  <c r="I81" i="1" s="1"/>
  <c r="H80" i="1"/>
  <c r="I80" i="1" s="1"/>
  <c r="H77" i="1"/>
  <c r="I77" i="1" s="1"/>
  <c r="H74" i="1"/>
  <c r="I74" i="1" s="1"/>
  <c r="H75" i="1"/>
  <c r="I75" i="1" s="1"/>
  <c r="H76" i="1"/>
  <c r="I76" i="1" s="1"/>
  <c r="H71" i="1"/>
  <c r="I71" i="1" s="1"/>
  <c r="H72" i="1"/>
  <c r="I72" i="1" s="1"/>
  <c r="H73" i="1"/>
  <c r="I73" i="1" s="1"/>
  <c r="H68" i="1"/>
  <c r="I68" i="1" s="1"/>
  <c r="H69" i="1"/>
  <c r="I69" i="1" s="1"/>
  <c r="H70" i="1"/>
  <c r="I70" i="1" s="1"/>
  <c r="H65" i="1"/>
  <c r="I65" i="1" s="1"/>
  <c r="H66" i="1"/>
  <c r="I66" i="1" s="1"/>
  <c r="H67" i="1"/>
  <c r="I67" i="1" s="1"/>
  <c r="H64" i="1"/>
  <c r="I64" i="1" s="1"/>
  <c r="H63" i="1"/>
  <c r="I63" i="1" s="1"/>
  <c r="H61" i="1"/>
  <c r="I61" i="1" s="1"/>
  <c r="H62" i="1"/>
  <c r="I62" i="1" s="1"/>
  <c r="H60" i="1"/>
  <c r="I60" i="1" s="1"/>
  <c r="H59" i="1"/>
  <c r="I59" i="1" s="1"/>
  <c r="H57" i="1"/>
  <c r="I57" i="1" s="1"/>
  <c r="H58" i="1"/>
  <c r="I58" i="1" s="1"/>
  <c r="H55" i="1"/>
  <c r="I55" i="1" s="1"/>
  <c r="H56" i="1"/>
  <c r="I56" i="1" s="1"/>
  <c r="H54" i="1"/>
  <c r="I54" i="1" s="1"/>
  <c r="H53" i="1"/>
  <c r="I53" i="1" s="1"/>
  <c r="H50" i="1"/>
  <c r="I50" i="1" s="1"/>
  <c r="H51" i="1"/>
  <c r="I51" i="1" s="1"/>
  <c r="H52" i="1"/>
  <c r="I52" i="1" s="1"/>
  <c r="H48" i="1"/>
  <c r="I48" i="1" s="1"/>
  <c r="H49" i="1"/>
  <c r="I49" i="1" s="1"/>
  <c r="H45" i="1"/>
  <c r="I45" i="1" s="1"/>
  <c r="H46" i="1"/>
  <c r="I46" i="1" s="1"/>
  <c r="H47" i="1"/>
  <c r="I47" i="1" s="1"/>
  <c r="H42" i="1"/>
  <c r="I42" i="1" s="1"/>
  <c r="H43" i="1"/>
  <c r="I43" i="1" s="1"/>
  <c r="H44" i="1"/>
  <c r="I44" i="1" s="1"/>
  <c r="H41" i="1"/>
  <c r="I41" i="1" s="1"/>
  <c r="H39" i="1"/>
  <c r="I39" i="1" s="1"/>
  <c r="H40" i="1"/>
  <c r="I40" i="1" s="1"/>
  <c r="H37" i="1"/>
  <c r="I37" i="1" s="1"/>
  <c r="H38" i="1"/>
  <c r="I38" i="1" s="1"/>
  <c r="H35" i="1"/>
  <c r="I35" i="1" s="1"/>
  <c r="H36" i="1"/>
  <c r="I36" i="1" s="1"/>
  <c r="H34" i="1"/>
  <c r="I34" i="1" s="1"/>
  <c r="H30" i="1"/>
  <c r="I30" i="1" s="1"/>
  <c r="H31" i="1"/>
  <c r="I31" i="1" s="1"/>
  <c r="H29" i="1"/>
  <c r="I29" i="1" s="1"/>
  <c r="H28" i="1"/>
  <c r="I28" i="1" s="1"/>
  <c r="H27" i="1"/>
  <c r="I27" i="1" s="1"/>
  <c r="H25" i="1"/>
  <c r="I25" i="1" s="1"/>
  <c r="H26" i="1"/>
  <c r="I26" i="1" s="1"/>
  <c r="H24" i="1"/>
  <c r="I24" i="1" s="1"/>
  <c r="H23" i="1"/>
  <c r="I23" i="1" s="1"/>
  <c r="H22" i="1"/>
  <c r="I22" i="1" s="1"/>
  <c r="H19" i="1"/>
  <c r="I19" i="1" s="1"/>
  <c r="I20" i="1" s="1"/>
  <c r="I15" i="1"/>
  <c r="H16" i="1"/>
  <c r="I16" i="1" s="1"/>
  <c r="H14" i="1"/>
  <c r="I14" i="1" s="1"/>
  <c r="H11" i="1"/>
  <c r="I11" i="1" s="1"/>
  <c r="H10" i="1"/>
  <c r="I10" i="1" s="1"/>
  <c r="I12" i="1" l="1"/>
  <c r="I287" i="1"/>
  <c r="I292" i="1"/>
  <c r="I227" i="1"/>
  <c r="I187" i="1"/>
  <c r="I78" i="1"/>
  <c r="I277" i="1"/>
  <c r="I257" i="1"/>
  <c r="I214" i="1"/>
  <c r="I196" i="1"/>
  <c r="I175" i="1"/>
  <c r="I32" i="1"/>
  <c r="I17" i="1"/>
  <c r="I147" i="1"/>
  <c r="I293" i="1" l="1"/>
</calcChain>
</file>

<file path=xl/sharedStrings.xml><?xml version="1.0" encoding="utf-8"?>
<sst xmlns="http://schemas.openxmlformats.org/spreadsheetml/2006/main" count="1184" uniqueCount="658">
  <si>
    <t>1.2</t>
  </si>
  <si>
    <t>TOTAL DA ETAPA</t>
  </si>
  <si>
    <t>2.3</t>
  </si>
  <si>
    <t>5.1</t>
  </si>
  <si>
    <t>6.1</t>
  </si>
  <si>
    <t>6.2</t>
  </si>
  <si>
    <t>6.3</t>
  </si>
  <si>
    <t>FDE</t>
  </si>
  <si>
    <t>10.1</t>
  </si>
  <si>
    <t>10.2</t>
  </si>
  <si>
    <t>10.3</t>
  </si>
  <si>
    <t>10.4</t>
  </si>
  <si>
    <t>14.1</t>
  </si>
  <si>
    <t>TOTAL GERAL DA OBRA</t>
  </si>
  <si>
    <t>2.6</t>
  </si>
  <si>
    <t>16.11.005</t>
  </si>
  <si>
    <t>LIMPEZA DA OBRA</t>
  </si>
  <si>
    <t>16.SERVIÇOS ESPECIAIS</t>
  </si>
  <si>
    <t>16.1</t>
  </si>
  <si>
    <t>16.2</t>
  </si>
  <si>
    <t>SINAPI</t>
  </si>
  <si>
    <t>5.2</t>
  </si>
  <si>
    <t>5.3</t>
  </si>
  <si>
    <t>5.4</t>
  </si>
  <si>
    <t>10.5</t>
  </si>
  <si>
    <t>14.2</t>
  </si>
  <si>
    <t>7.1</t>
  </si>
  <si>
    <t>7.2</t>
  </si>
  <si>
    <t>7.3</t>
  </si>
  <si>
    <t>7.4</t>
  </si>
  <si>
    <t>6.5</t>
  </si>
  <si>
    <t>10.6</t>
  </si>
  <si>
    <t>1.SERVIÇOS PRELIMINARES</t>
  </si>
  <si>
    <t>ENTRADA PROVISORIA DE ENERGIA ELETRICA AEREA TRIFASICA 40A EM POSTE MADEIRA</t>
  </si>
  <si>
    <t>1.5</t>
  </si>
  <si>
    <t>MANUTENÇÃO MENSAL DE PLACAS DE OBRA</t>
  </si>
  <si>
    <t>16.06.077</t>
  </si>
  <si>
    <t>2.MURO E MURETA</t>
  </si>
  <si>
    <t>16.01.016</t>
  </si>
  <si>
    <t>FD-16 FECHAMENTO DIVISA/BL CONCRETO/REVEST CHAPISCO FINO H=235CM/BROCA (muro)</t>
  </si>
  <si>
    <t>12.04.006</t>
  </si>
  <si>
    <t>EMBOCO DESEMPENADO (Muro) face interna</t>
  </si>
  <si>
    <t>2.18</t>
  </si>
  <si>
    <t>EMBOCO DESEMPENADO (mureta) face interna e externa</t>
  </si>
  <si>
    <t>4.6</t>
  </si>
  <si>
    <t>CHAPIM DE CONCRETO APARENTE COM ACABAMENTO DESEMPENADO, FORMA DE COMPENSADO PLASTIFICADO (MADEIRIT) DE 14 X 10 CM, FUNDIDO NO LOCAL. (platibanda)</t>
  </si>
  <si>
    <t>5.COBERTURA</t>
  </si>
  <si>
    <t>07.04.041</t>
  </si>
  <si>
    <t>FABRICAÇÃO E INSTALAÇÃO DE TESOURA INTEIRA EM AÇO, VÃO DE 9 M, PARA TELHA ONDULADA DE FIBROCIMENTO, METÁLICA, PLÁSTICA OU TERMOACÚSTICA, INCLUSO IÇAMENTO. AF_12/2015</t>
  </si>
  <si>
    <t>FABRICAÇÃO E INSTALAÇÃO DE TESOURA INTEIRA EM AÇO, VÃO DE 3 M, PARA TELHA ONDULADA DE FIBROCIMENTO, METÁLICA, PLÁSTICA OU TERMOACÚSTICA, INCLUSO IÇAMENTO.. AF_12/2015</t>
  </si>
  <si>
    <t>TRAMA DE AÇO COMPOSTA POR TERÇAS PARA TELHADOS DE ATÉ 2 ÁGUAS PARA TELHA ONDULADA DE FIBROCIMENTO, METÁLICA, PLÁSTICA OU TERMOACÚSTICA, INCLUSO TRANSPORTE VERTICAL. AF_12/2015</t>
  </si>
  <si>
    <t>FABRICAÇÃO E INSTALAÇÃO DE TESOURA INTEIRA EM AÇO, VÃO DE 12 M, PARA TELHA ONDULADA DE FIBROCIMENTO, METÁLICA, PLÁSTICA OU TERMOACÚSTICA, INCLUSO IÇAMENTO. AF_12/2015</t>
  </si>
  <si>
    <t>5.5</t>
  </si>
  <si>
    <t>5.6</t>
  </si>
  <si>
    <t>07.04.101</t>
  </si>
  <si>
    <t>RUFO LISO DE ACO GALV NATURAL E=0,65MM CORTE ATE 400MM (LATERAL CALHA)</t>
  </si>
  <si>
    <t>07.04.113</t>
  </si>
  <si>
    <t>RUFO DENTADO ACO GALV NATURAL E=0,65MM CORTE ATE 400MM  (SUPERIOR DENTADO)</t>
  </si>
  <si>
    <t>5.7</t>
  </si>
  <si>
    <t>5.8</t>
  </si>
  <si>
    <t>5.9</t>
  </si>
  <si>
    <t>5.10</t>
  </si>
  <si>
    <t>Entrada completa de gás GLP com 2 cilindros de 45 kg</t>
  </si>
  <si>
    <t>45.02.040</t>
  </si>
  <si>
    <t xml:space="preserve">92688 </t>
  </si>
  <si>
    <t>LUVA, EM FERRO GALVANIZADO, CONEXÃO ROSQUEADA, DN 20 (3/4"), INSTALADO EM RAMAIS E SUB-RAMAIS DE GÁS - FORNECIMENTO E INSTALAÇÃO. AF_12/2015</t>
  </si>
  <si>
    <t>JOELHO 45 GRAUS, EM FERRO GALVANIZADO, CONEXÃO ROSQUEADA, DN 20 (3/4") , INSTALADO EM RAMAIS E SUB-RAMAIS DE GÁS -FORNECIMENTO E INSTALAÇÃO.AF_12/2015</t>
  </si>
  <si>
    <t>JOELHO 90 GRAUS, EM FERRO GALVANIZADO, CONEXÃO ROSQUEADA, DN 20 (3/4"), INSTALADO EM RAMAIS E SUB-RAMAIS DE GÁS -FORNECIMENTO E INSTALAÇÃO.AF_12/2015</t>
  </si>
  <si>
    <t>TÊ, EM FERRO GALVANIZADO, CONEXÃO ROSQUEADA, DN 20 (3/4"), INSTALADO EM RAMAIS E SUB-RAMAIS DE GÁS - FORNECIMENTO E INSTALAÇÃO. AF_12/2015</t>
  </si>
  <si>
    <t>NIPLE, EM FERRO GALVANIZADO, CONEXÃO ROSQUEADA, DN 20 (3/4"), INSTALADO EM RAMAIS E SUB-RAMAIS DE GÁS - FORNECIMENTO E INSTALAÇÃO. AF_12/2015</t>
  </si>
  <si>
    <t>6.6</t>
  </si>
  <si>
    <t>6.7</t>
  </si>
  <si>
    <t>89401</t>
  </si>
  <si>
    <t>TUBO, PVC, SOLDÁVEL, DN 20MM, INSTALADO EM RAMAL DE DISTRIBUIÇÃO DE ÁGUA - FORNECIMENTO E INSTALAÇÃO. AF_12/2014</t>
  </si>
  <si>
    <t xml:space="preserve">TUBO DE AÇO GALVANIZADO COM COSTURA, CLASSE MÉDIA, CONEXÃO ROSQUEADA,DN 20 (3/4"), INSTALADO EM RAMAIS E SUB-RAMAIS DE GÁS - FORNECIMENTO E INSTALAÇÃO. AF_12/2015 </t>
  </si>
  <si>
    <t>TUBO, PVC, SOLDÁVEL, DN 25MM, INSTALADO EM RAMAL DE DISTRIBUIÇÃO DE ÁGUA - FORNECIMENTO E INSTALAÇÃO. AF_12/2014</t>
  </si>
  <si>
    <t>89446</t>
  </si>
  <si>
    <t>TUBO, PVC, SOLDÁVEL, DN 25MM, INSTALADO EM PRUMADA DE ÁGUA - FORNECIMENTO E INSTALAÇÃO. AF_12/2014</t>
  </si>
  <si>
    <t>7.5</t>
  </si>
  <si>
    <t>TUBO, PVC, SOLDÁVEL, DN 50MM, INSTALADO EM PRUMADA DE ÁGUA - FORNECIMENTO E INSTALAÇÃO. AF_12/2014</t>
  </si>
  <si>
    <t>TUBO, PVC, SOLDÁVEL, DN 75MM, INSTALADO EM PRUMADA DE ÁGUA - FORNECIMENTO E INSTALAÇÃO. AF_12/2014</t>
  </si>
  <si>
    <t>7.6</t>
  </si>
  <si>
    <t>7.7</t>
  </si>
  <si>
    <t>7.8</t>
  </si>
  <si>
    <t>RASGO EM CONTRAPISO PARA RAMAIS/ DISTRIBUIÇÃO COM DIÂMETROS MAIORES QU E 40 MM E MENORES OU IGUAIS A 75 MM. AF_05/2015</t>
  </si>
  <si>
    <t>CHUMBAMENTO LINEAR EM ALVENARIA PARA RAMAIS/DISTRIBUIÇÃO COM DIÂMETROS MENORES OU IGUAIS A 40 MM. AF_05/2015</t>
  </si>
  <si>
    <t>CHUMBAMENTO LINEAR EM ALVENARIA PARA RAMAIS/DISTRIBUIÇÃO COM DIÂMETROSMAIORES QUE 40 MM E MENORES OU IGUAIS A 75 MM. AF_05/2015</t>
  </si>
  <si>
    <t xml:space="preserve"> ADAPTADOR CURTO COM BOLSA E ROSCA PARA REGISTRO, PVC, SOLDÁVEL, DN 25MM X 3/4, INSTALADO EM RAMAL DE DISTRIBUIÇÃO DE ÁGUA - FORNECIMENTO E INSTALAÇÃO. AF_12/2014</t>
  </si>
  <si>
    <t>ADAPTADOR CURTO COM BOLSA E ROSCA PARA REGISTRO, PVC, SOLDÁVEL, DN 50MM X 1.1/4, INSTALADO EM PRUMADA DE ÁGUA - FORNECIMENTO E INSTALAÇÃO.AF_12/2014</t>
  </si>
  <si>
    <t>ADAPTADOR CURTO COM BOLSA E ROSCA PARA REGISTRO, PVC, SOLDÁVEL, DN 60MM X 2, INSTALADO EM PRUMADA DE ÁGUA - FORNECIMENTO E INSTALAÇÃO. AF_12/2014</t>
  </si>
  <si>
    <t>ADAPTADOR CURTO COM BOLSA E ROSCA PARA REGISTRO, PVC, SOLDÁVEL, DN 75MM X 2.1/2, INSTALADO EM PRUMADA DE ÁGUA - FORNECIMENTO E INSTALAÇÃO.AF_12/2014</t>
  </si>
  <si>
    <t>REGISTRO DE GAVETA BRUTO, LATÃO, ROSCÁVEL, 2 1/2, INSTALADO EM RESERVAÇÃO DE ÁGUA DE EDIFICAÇÃO QUE POSSUA RESERVATÓRIO DE FIBRA/FIBROCIMENTO FORNECIMENTO E INSTALAÇÃO. AF_06/2016</t>
  </si>
  <si>
    <t>TUBO PVC, SERIE NORMAL, ESGOTO PREDIAL, DN 100 MM, FORNECIDO E INSTALADO EM RAMAL DE DESCARGA OU RAMAL DE ESGOTO SANITÁRIO. AF_12/2014 (águas pluviais)</t>
  </si>
  <si>
    <t>16.13.001</t>
  </si>
  <si>
    <t>16.13.015</t>
  </si>
  <si>
    <t>JOELHO 45 GRAUS, PVC, SERIE NORMAL, ESGOTO PREDIAL, DN 100 MM, JUNTA ELÁSTICA, FORNECIDO E INSTALADO EM RAMAL DE DESCARGA OU RAMAL DE ESGOTO SANITÁRIO. AF_12/2014 (águas pluviais)</t>
  </si>
  <si>
    <t>TUBO PVC, SERIE NORMAL, ESGOTO PREDIAL, DN 40 MM, FORNECIDO E INSTALADO EM RAMAL DE DESCARGA OU RAMAL DE ESGOTO SANITÁRIO. AF_12/2014 (esgoto)</t>
  </si>
  <si>
    <t>TUBO PVC, SERIE NORMAL, ESGOTO PREDIAL, DN 50 MM, FORNECIDO E INSTALADO EM RAMAL DE DESCARGA OU RAMAL DE ESGOTO SANITÁRIO. AF_12/2014 (esgoto)</t>
  </si>
  <si>
    <t>TUBO PVC, SERIE NORMAL, ESGOTO PREDIAL, DN 75 MM, FORNECIDO E INSTALADO EM RAMAL DE DESCARGA OU RAMAL DE ESGOTO SANITÁRIO. AF_12/2014 (esgoto)</t>
  </si>
  <si>
    <t>TUBO PVC, SERIE NORMAL, ESGOTO PREDIAL, DN 100 MM, FORNECIDO E INSTALADO EM RAMAL DE DESCARGA OU RAMAL DE ESGOTO SANITÁRIO. AF_12/2014 (esgoto)</t>
  </si>
  <si>
    <t>TUBO PVC, SERIE NORMAL, ESGOTO PREDIAL, DN 150 MM, FORNECIDO E INSTALADO EM SUBCOLETOR AÉREO DE ESGOTO SANITÁRIO. AF_12/2014 (esgoto)</t>
  </si>
  <si>
    <t>REATERRO INTERNO APILOADO (esgoto)</t>
  </si>
  <si>
    <t>7.10</t>
  </si>
  <si>
    <t>7.11</t>
  </si>
  <si>
    <t>7.12</t>
  </si>
  <si>
    <t>7.13</t>
  </si>
  <si>
    <t>7.14</t>
  </si>
  <si>
    <t>7.15</t>
  </si>
  <si>
    <t>7.16</t>
  </si>
  <si>
    <t>7.17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</si>
  <si>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</si>
  <si>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</si>
  <si>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</si>
  <si>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</si>
  <si>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</si>
  <si>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</si>
  <si>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</si>
  <si>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</si>
  <si>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</si>
  <si>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</si>
  <si>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</si>
  <si>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</si>
  <si>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</si>
  <si>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</si>
  <si>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</si>
  <si>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</si>
  <si>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</si>
  <si>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</si>
  <si>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</si>
  <si>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</si>
  <si>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</si>
  <si>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</si>
  <si>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</si>
  <si>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</si>
  <si>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</si>
  <si>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</si>
  <si>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</si>
  <si>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</si>
  <si>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</si>
  <si>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7.52</t>
  </si>
  <si>
    <t>7.53</t>
  </si>
  <si>
    <t>7.55</t>
  </si>
  <si>
    <t>7.57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</si>
  <si>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</si>
  <si>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</si>
  <si>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</si>
  <si>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</si>
  <si>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</si>
  <si>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</si>
  <si>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</si>
  <si>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</si>
  <si>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</si>
  <si>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</si>
  <si>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</si>
  <si>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</si>
  <si>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</si>
  <si>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</si>
  <si>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</si>
  <si>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BUCHA DE REDUÇÃO LONGA, PVC, SERIE R, ÁGUA PLUVIAL, DN 50 X 40 MM, JUNTA ELÁSTICA, FORNECIDO E INSTALADO EM RAMAL DE ENCAMINHAMENTO. AF_12/2014</t>
  </si>
  <si>
    <t>CURVA CURTA 90 GRAUS, PVC, SERIE NORMAL, ESGOTO PREDIAL, DN 40 MM, JUNTA SOLDÁVEL, FORNECIDO E INSTALADO EM RAMAL DE DESCARGA OU RAMAL DE ESGOTO SANITÁRIO. AF_12/2014</t>
  </si>
  <si>
    <t>JOELHO 45 GRAUS, PVC, SERIE NORMAL, ESGOTO PREDIAL, DN 100 MM, JUNTA ELÁSTICA, FORNECIDO E INSTALADO EM RAMAL DE DESCARGA OU RAMAL DE ESGOTO
SANITÁRIO. AF_12/2014</t>
  </si>
  <si>
    <t>JOELHO 90 GRAUS, PVC, SERIE NORMAL, ESGOTO PREDIAL, DN 50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</si>
  <si>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</si>
  <si>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</si>
  <si>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JOELHO 90 GRAUS, PVC, SERIE NORMAL, ESGOTO PREDIAL, DN 75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</si>
  <si>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</si>
  <si>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</si>
  <si>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JUNÇÃO SIMPLES, PVC, SERIE NORMAL, ESGOTO PREDIAL, DN 50 X 50 MM, JUNTA ELÁSTICA, FORNECIDO E INSTALADO EM PRUMADA DE ESGOTO SANITÁRIO OU VENTILAÇÃO. AF_12/2014</t>
  </si>
  <si>
    <t>TE, PVC, SERIE NORMAL, ESGOTO PREDIAL, DN 40 X 40 MM, JUNTA SOLDÁVEL,FORNECIDO E INSTALADO EM RAMAL DE DESCARGA OU RAMAL DE ESGOTO SANITÁRIO. AF_12/2014</t>
  </si>
  <si>
    <t>TE, PVC, SERIE NORMAL, ESGOTO PREDIAL, DN 50 X 50 MM, JUNTA ELÁSTICA,FORNECIDO E INSTALADO EM PRUMADA DE ESGOTO SANITÁRIO OU VENTILAÇÃO. AF_12/2014</t>
  </si>
  <si>
    <t>CAIXA SIFONADA, PVC, DN 150 X 185 X 75 MM, JUNTA ELÁSTICA, FORNECIDA E INSTALADA EM RAMAL DE DESCARGA OU EM RAMAL DE ESGOTO SANITÁRIO. AF_12/2014</t>
  </si>
  <si>
    <t>CAIXA DE GORDURA PEQUENA (CAPACIDADE: 19 L), CIRCULAR, EM PVC, DIÂMETRO INTERNO= 0,3 M. AF_05/2018</t>
  </si>
  <si>
    <t>CUBA DE EMBUTIR OVAL EM LOUÇA BRANCA, 35 X 50CM OU EQUIVALENTE - FORNECIMENTO E INSTALAÇÃO. AF_12/2013</t>
  </si>
  <si>
    <t>CUBA DE EMBUTIR DE AÇO INOXIDÁVEL MÉDIA, INCLUSO VÁLVULA TIPO AMERICANA E SIFÃO TIPO GARRAFA EM METAL CROMADO - FORNECIMENTO E INSTALAÇÃO. AF_12/2013</t>
  </si>
  <si>
    <t>CUBA DE EMBUTIR DE AÇO INOXIDÁVEL MÉDIA, INCLUSO VÁLVULA TIPO AMERICANA EM METAL CROMADO E SIFÃO FLEXÍVEL EM PVC - FORNECIMENTO E INSTALAÇÃO. AF_12/2013</t>
  </si>
  <si>
    <t>TANQUE DE LOUÇA BRANCA COM COLUNA, 30L OU EQUIVALENTE - FORNECIMENTO E INSTALAÇÃO. AF_12/2013</t>
  </si>
  <si>
    <t>ENGATE FLEXÍVEL EM PLÁSTICO BRANCO, 1/2" X 30CM - FORNECIMENTO E INSTALAÇÃO. AF_12/2013</t>
  </si>
  <si>
    <t>SIFÃO DO TIPO FLEXÍVEL EM PVC 1 X 1.1/2 - FORNECIMENTO E INSTALAÇÃO. AF_12/2013</t>
  </si>
  <si>
    <t>09.04.021</t>
  </si>
  <si>
    <t xml:space="preserve"> QUADRO GERAL - DISJUNTOR TERMO MAGNETICO 3X200A </t>
  </si>
  <si>
    <t>DISJUNTOR TRIPOLAR TIPO DIN, CORRENTE NOMINAL DE 20A - FORNECIMENTO EINSTALAÇÃO. AF_04/2016</t>
  </si>
  <si>
    <t>DISJUNTOR TRIPOLAR TIPO DIN, CORRENTE NOMINAL DE 50A - FORNECIMENTO E INSTALAÇÃO. AF_04/2016</t>
  </si>
  <si>
    <t>37.25.100</t>
  </si>
  <si>
    <t xml:space="preserve"> Disjuntor em caixa moldada tripolar, térmico e magnético fixos, tensão de isolamento 480/690V,de 70A até 150A</t>
  </si>
  <si>
    <t>09.02.043</t>
  </si>
  <si>
    <t xml:space="preserve"> DPS - DISPOSITIVO PROTECAO CONTRA SURTOS (ENERGIA)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</si>
  <si>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</si>
  <si>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</si>
  <si>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38.13.010</t>
  </si>
  <si>
    <t>Eletroduto corrugado em polietileno de alta densidade, DN= 30 mm, com acessórios</t>
  </si>
  <si>
    <t>10.7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</si>
  <si>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</si>
  <si>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</si>
  <si>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</si>
  <si>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</si>
  <si>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40.02.600</t>
  </si>
  <si>
    <t xml:space="preserve">Caixa de passagem em alumínio fundido à prova de tempo, 100 x 100 mm 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</si>
  <si>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</si>
  <si>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</si>
  <si>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</si>
  <si>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</si>
  <si>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</si>
  <si>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</si>
  <si>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</si>
  <si>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</si>
  <si>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</si>
  <si>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</si>
  <si>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</si>
  <si>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</si>
  <si>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</si>
  <si>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</si>
  <si>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</si>
  <si>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</si>
  <si>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</si>
  <si>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</si>
  <si>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</si>
  <si>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</si>
  <si>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</si>
  <si>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</si>
  <si>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</si>
  <si>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</si>
  <si>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</si>
  <si>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</si>
  <si>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</si>
  <si>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</si>
  <si>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CAIXA OCTOGONAL 3" X 3", PVC, INSTALADA EM LAJE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</si>
  <si>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</si>
  <si>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</si>
  <si>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</si>
  <si>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16 MM², ANTI-CHAMA 450/750 V, PARA CIRCUITOS TERMINAIS - FORNECIMENTO E INSTALAÇÃO. AF_12/2015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</si>
  <si>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</si>
  <si>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</si>
  <si>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</si>
  <si>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</si>
  <si>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38.21.310</t>
  </si>
  <si>
    <t>Eletrocalha lisa galvanizada a fogo, 100 x 100 mm, com acessórios</t>
  </si>
  <si>
    <t>38.23.020</t>
  </si>
  <si>
    <t>Suporte para eletrocalha, galvanizado a fogo, 100x50mm</t>
  </si>
  <si>
    <t>38.23.030</t>
  </si>
  <si>
    <t>Suporte para eletrocalha, galvanizado a fogo, 150x50mm</t>
  </si>
  <si>
    <t>38.22.610</t>
  </si>
  <si>
    <t>Tampa de encaixe para eletrocalha, galvanizada a fogo, L= 50mm</t>
  </si>
  <si>
    <t>8.26</t>
  </si>
  <si>
    <t>TOMADA BAIXA DE EMBUTIR (1 MÓDULO), 2P+T 10 A,INCLUINDO SUPORTE E PLACA - FORNECIMENTO E INSTALAÇÃO. AF_12/2015</t>
  </si>
  <si>
    <t>TOMADA MÉDIA DE EMBUTIR (1 MÓDULO), 2P+T 10 A, INCLUINDO SUPORTE E PLACA - FORNECIMENTO E INSTALAÇÃO. AF_12/2015</t>
  </si>
  <si>
    <t>TOMADA ALTA DE EMBUTIR (1 MÓDULO), 2P+T 10 A, INCLUINDO SUPORTE E PLACA- FORNECIMENTO E INSTALAÇÃO. AF_12/2015</t>
  </si>
  <si>
    <t>INTERRUPTOR SIMPLES (1 MÓDULO), 10A/250V, INCLUINDO SUPORTE E PLACA-FORNECIMENTO E INSTALAÇÃO. AF_12/2015</t>
  </si>
  <si>
    <t>INTERRUPTOR SIMPLES (1 MÓDULO) COM 1 TOMADA DE EMBUTIR 2P+T 10 A, INCLUINDO SUPORTE E PLACA - FORNECIMENTO E INSTALAÇÃO. AF_12/2015</t>
  </si>
  <si>
    <t>41.31.040</t>
  </si>
  <si>
    <t>41.13.200</t>
  </si>
  <si>
    <t>Luminária blindada oval de sobrepor ou arandela, para lâmpada fluorescentes compacta</t>
  </si>
  <si>
    <t>41.12.050</t>
  </si>
  <si>
    <t>Projetor retangular fechado, com alojamento para reator, para lâmpada vapor metálico ou vapor de sódio de 150 W a 400 W</t>
  </si>
  <si>
    <t>66.20.225</t>
  </si>
  <si>
    <t>Switch Gigabit 24 portas com capacidade de 10/100/1000/Mbps  (Rede estruturada)</t>
  </si>
  <si>
    <t>66.20.150</t>
  </si>
  <si>
    <t>69.20.220</t>
  </si>
  <si>
    <t>66.08.100</t>
  </si>
  <si>
    <t>Guia organizadora de cabos para rack, 19´ 1 U  (Rede estruturada)</t>
  </si>
  <si>
    <t>Bandeja deslizante para rack, 19" x 800 mm  (Rede estruturada)</t>
  </si>
  <si>
    <t>Rack fechado padrão metálico, 19 x 12 Us x 470 mm  (Rede estruturada)</t>
  </si>
  <si>
    <t>39.18.126</t>
  </si>
  <si>
    <t>39.18.100</t>
  </si>
  <si>
    <t>69.09.250</t>
  </si>
  <si>
    <t>40.04.096</t>
  </si>
  <si>
    <t>Cabo para rede 24 AWG com 4 pares, categoria 6 (Rede estruturada)</t>
  </si>
  <si>
    <t>Cabo coaxial tipo RG 6 (Rede estruturada)</t>
  </si>
  <si>
    <t>Patch cords de 1,50 ou 3,00 m - RJ-45 / RJ-45 - categoria 6A (Rede estruturada)</t>
  </si>
  <si>
    <t>Tomada RJ 45 para rede de dados, com placa (Rede estruturada)</t>
  </si>
  <si>
    <t>ELETRODUTO FLEXÍVEL CORRUGADO, PVC, DN 25 MM (3/4"), PARA CIRCUITOS TERMINAIS, INSTALADO EM PAREDE - FORNECIMENTO E INSTALAÇÃO. AF_12/2015 (Rede estruturada)</t>
  </si>
  <si>
    <t>RASGO EM ALVENARIA PARA RAMAIS/ DISTRIBUIÇÃO COM DIAMETROS MENORESIGUAIS A 40 MM. AF_05/2015 (Rede estruturada)</t>
  </si>
  <si>
    <t>CHUMBAMENTO LINEAR EM ALVENARIA PARA RAMAIS/DISTRIBUIÇÃO COM DIÂMETROS MENORES OU IGUAIS A 40 MM. AF_05/2015 (Rede estruturada)</t>
  </si>
  <si>
    <t>Eletrocalha lisa galvanizada a fogo, 100 x 50 mm, com acessórios (Rede estruturada)</t>
  </si>
  <si>
    <t>09.13.011</t>
  </si>
  <si>
    <t xml:space="preserve">42.05.440 </t>
  </si>
  <si>
    <t>42.05.520</t>
  </si>
  <si>
    <t>42.05.380</t>
  </si>
  <si>
    <t>FIXAÇÃO UTILIZANDO PARAFUSO E BUCHA DE NYLON, SOMENTE MÃO DE OBRA. AF_ 10/2016 (SPDA)</t>
  </si>
  <si>
    <t>Suporte para fixação de fita de alumínio 7/8" x 1/8", com base plana (SPDA)</t>
  </si>
  <si>
    <t>Barra condutora chata em alumínio, 7/8" x 1/8", inclusive acessórios de fixação (SPDA)</t>
  </si>
  <si>
    <t>Caixa de equalização, de embutir, em aço com barramento, de 200 x 200 mm e tampa (SPDA)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</si>
  <si>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</si>
  <si>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</si>
  <si>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</si>
  <si>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</si>
  <si>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</si>
  <si>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</si>
  <si>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</si>
  <si>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</si>
  <si>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</si>
  <si>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</si>
  <si>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08.08.051</t>
  </si>
  <si>
    <t>EXTINTOR PORTATIL DE PO QUIMICO ABC CAPACIDADE 6 KG</t>
  </si>
  <si>
    <t>08.08.045</t>
  </si>
  <si>
    <t>EXTINTORES MANUAIS DE CO2 COM CAPACIDADE DE 6 KG</t>
  </si>
  <si>
    <t>ABRIGO PARA HIDRANTE, 90X60X17CM, COM REGISTRO GLOBO ANGULAR 45 GRAUS 2 1/2", ADAPTADOR STORZ 2 1/2", MANGUEIRA DE INCÊNDIO 20M, REDUÇÃO 2 1/2 X 1 1/2" E ESGUICHO EM LATÃO 1 1/2" - FORNECIMENTO E INSTALAÇÃO. AF_08/2017</t>
  </si>
  <si>
    <t>08.08.078</t>
  </si>
  <si>
    <t xml:space="preserve">CONJ MOTOR-BOMBA (CENTRIFUGA) 7,5 HP (40000L/H 20 MCA) </t>
  </si>
  <si>
    <t>09.05.081</t>
  </si>
  <si>
    <t>QUADRO COMANDO PARA CONJUNTO MOTOR BOMBA TRIFASICO DE 7,5 HP</t>
  </si>
  <si>
    <t xml:space="preserve">08.08.069 </t>
  </si>
  <si>
    <t>97.02.194</t>
  </si>
  <si>
    <t>97.02.195</t>
  </si>
  <si>
    <t>97.02.197</t>
  </si>
  <si>
    <t>Placa de sinalização em PVC, com indicação de alerta</t>
  </si>
  <si>
    <t>97.02.193</t>
  </si>
  <si>
    <t>50.01.340</t>
  </si>
  <si>
    <t>Abrigo para registro de recalque tipo coluna, completo - inclusive tubulações e válvulas</t>
  </si>
  <si>
    <t>COTOVELO 45 GRAUS, EM FERRO GALVANIZADO, CONEXÃO ROSQUEADA, DN 65 (2 1 /2), INSTALADO EM RESERVAÇÃO DE ÁGUA DE EDIFICAÇÃO QUE POSSUA RESERVATÓRIO DE FIBRA/FIBROCIMENTO FORNECIMENTO E INSTALAÇÃO. AF_06/2016</t>
  </si>
  <si>
    <t>COTOVELO 90 GRAUS, EM FERRO GALVANIZADO, CONEXÃO ROSQUEADA, DN 65 (2 1 /2), INSTALADO EM RESERVAÇÃO DE ÁGUA DE EDIFICAÇÃO QUE POSSUA RESERVATÓRIO DE FIBRA/FIBROCIMENTO FORNECIMENTO E INSTALAÇÃO. AF_06/2016</t>
  </si>
  <si>
    <t>NIPLE, EM FERRO GALVANIZADO, DN 65 (2 1/2"), CONEXÃO ROSQUEADA, INSTALADO EM PRUMADAS - FORNECIMENTO E INSTALAÇÃO. AF_12/2015</t>
  </si>
  <si>
    <t>TÊ, EM FERRO GALVANIZADO, DN 65 (2 1/2"), CONEXÃO ROSQUEADA, INSTALADO EM PRUMADAS - FORNECIMENTO E INSTALAÇÃO. AF_12/2015</t>
  </si>
  <si>
    <t>TUBO DE AÇO GALVANIZADO COM COSTURA, CLASSE MÉDIA, DN 65 (2 1/2"), CONEXÃO ROSQUEADA, INSTALADO EM PRUMADAS - FORNECIMENTO E INSTALAÇÃO. AF_12/2015</t>
  </si>
  <si>
    <t>09.05.096</t>
  </si>
  <si>
    <t>CENTRAL DE SISTEMA DE ALARME ATÉ 12 ENDEREÇOS</t>
  </si>
  <si>
    <t>09.08.087</t>
  </si>
  <si>
    <t xml:space="preserve">SIRENE PARA ALARME DE EMERGENCIA- ELETRODUTO DE PVC </t>
  </si>
  <si>
    <t>09.08.086</t>
  </si>
  <si>
    <t xml:space="preserve">ACIONADOR DO ALARME DE INCENDIO </t>
  </si>
  <si>
    <t>ESCAVACAO MANUAL - PROFUNDIDADE ATE 1.80 M (SPCI)</t>
  </si>
  <si>
    <t>REATERRO INTERNO APILOADO (SPCI)</t>
  </si>
  <si>
    <t>47.20.100</t>
  </si>
  <si>
    <t>6.9</t>
  </si>
  <si>
    <t>47.20.070</t>
  </si>
  <si>
    <t>REGULADOR DE PRIMEIRO ESTÁGIO DE ALTA PRESSÃO ATÉ 1,3 KGF/CM², VAZÃO DE 50 KG GLP/HORA</t>
  </si>
  <si>
    <t>PIGTAIL FLEXÍVEL, REVESTIDO COM BORRACHA SINTÉTICA RESISTENTE, DN=7/16" COMPRIMENTO DE ATÉ 1,00M</t>
  </si>
  <si>
    <t xml:space="preserve">NIPLE, EM FERRO GALVANIZADO, CONEXÃO ROSQUEADA, DN 15 (1/2"), INSTALADO EM RAMAIS E SUB-RAMAIS DE GÁS - FORNECIMENTO E INSTALAÇÃO. </t>
  </si>
  <si>
    <t>6.8</t>
  </si>
  <si>
    <t xml:space="preserve">PORTA EM ALUMÍNIO DE ABRIR TIPO VENEZIANA COM GUARNIÇÃO, FIXAÇÃO COM PARAFUSOS - FORNECIMENTO E INSTALAÇÃO. AF_08/2015 (0,80x2,10)(PA1 E PA2) </t>
  </si>
  <si>
    <t>11.1</t>
  </si>
  <si>
    <t>KIT DE PORTA DE MADEIRA PARA PINTURA, SEMI-OCA (LEVE OU MÉDIA), PADRÃO MÉDIO, 70X210CM, ESPESSURA DE 3,5CM, ITENS INCLUSOS: DOBRADIÇAS, MONTAGEM E INSTALAÇÃO DO BATENTE, FECHADURA COM EXECUÇÃO DO FURO - FORNECIMENTO E INSTALAÇÃO. AF_08/2015 (PM1)</t>
  </si>
  <si>
    <t>08.16.092</t>
  </si>
  <si>
    <t>KIT DE PORTA DE MADEIRA PARA PINTURA, SEMI-OCA (LEVE OU MÉDIA), PADRÃO MÉDIO, 80X210CM, ESPESSURA DE 3,5CM, ITENS INCLUSOS: DOBRADIÇAS, MONTAGEM E INSTALAÇÃO DO BATENTE, FECHADURA COM EXECUÇÃO DO FURO - FORNECIMENTO E INSTALAÇÃO. AF_08/2015 (PM2, PM3,PM4 E PM5)</t>
  </si>
  <si>
    <t>11.2</t>
  </si>
  <si>
    <t>11.3</t>
  </si>
  <si>
    <t>11.4</t>
  </si>
  <si>
    <t>11.5</t>
  </si>
  <si>
    <t>11.6</t>
  </si>
  <si>
    <t>11.7</t>
  </si>
  <si>
    <t>BR-04 BARRA DE APOIO COM FIXAÇÃO LATERAL (PM5)</t>
  </si>
  <si>
    <t>11.8</t>
  </si>
  <si>
    <t>11.9</t>
  </si>
  <si>
    <t>11.10</t>
  </si>
  <si>
    <t>11.11</t>
  </si>
  <si>
    <t>Tela de proteção tipo mosquiteira removível, em fibra de vidro com revestimento em PVC e requadro em alumínio</t>
  </si>
  <si>
    <t>25.20.020</t>
  </si>
  <si>
    <t>11.12</t>
  </si>
  <si>
    <t xml:space="preserve">CHAPA PERFURADA GALV 14(FUROS REDONDOS E ALTERNADOS 3/8")AREA PERF48%
</t>
  </si>
  <si>
    <t>11.13</t>
  </si>
  <si>
    <t>24.02.040</t>
  </si>
  <si>
    <t>34.05.260</t>
  </si>
  <si>
    <t>Porta/portão tipo gradil sob medida (PO1,PO2,PO3)</t>
  </si>
  <si>
    <t>Gradil em aço galvanizado eletrofundido, malha 65 x 132 mm, e pintura eletrostática (GR1,GR2,GR3,GR4)</t>
  </si>
  <si>
    <t>11.14</t>
  </si>
  <si>
    <t>11.15</t>
  </si>
  <si>
    <t>11.16</t>
  </si>
  <si>
    <t>08.16.001</t>
  </si>
  <si>
    <t>BACIA SIFONADA DE LOUCA BRANCA (VDR 6L) C/ ASSENTO</t>
  </si>
  <si>
    <t>08.16.003</t>
  </si>
  <si>
    <t>BACIA SANITÁRIA INFANTIL</t>
  </si>
  <si>
    <t>08.04.054</t>
  </si>
  <si>
    <t>LAVATÓRIO LOUÇA BRANCA SUSPENSO, 29,5 X 39CM OU EQUIVALENTE, PADRÃO POPULAR, INCLUSO SIFÃO FLEXÍVEL EM PVC, VÁLVULA E ENGATE FLEXÍVEL 30CM EM PLÁSTICO E TORNEIRA CROMADA DE MESA, PADRÃO POPULAR FORNECIMENTO E INSTALAÇÃO (DE CANTO)</t>
  </si>
  <si>
    <t>LAVATÓRIO LOUÇA BRANCA COM COLUNA, *44 X 35,5* CM, PADRÃO POPULAR - FORNECIMENTO E INSTALAÇÃO. AF_12/2013</t>
  </si>
  <si>
    <t>08.17.038</t>
  </si>
  <si>
    <t>CHUVEIRO SIMPLES C/ARTICULACAO, LATAO CROMADO DN 15MM (1/2")</t>
  </si>
  <si>
    <t>44.03.360</t>
  </si>
  <si>
    <t xml:space="preserve">Ducha higiênica cromada </t>
  </si>
  <si>
    <t>43.04.020</t>
  </si>
  <si>
    <t>Torneira elétrica</t>
  </si>
  <si>
    <t>08.80.010</t>
  </si>
  <si>
    <t>CANOPLA PARA REGISTROS</t>
  </si>
  <si>
    <t>TORNEIRA CROMADA TUBO MÓVEL, DE MESA, 1/2" OU 3/4", PARA PIA DE COZINHA, PADRÃO ALTO - FORNECIMENTO E INSTALAÇÃO. AF_12/2013</t>
  </si>
  <si>
    <t>44.03.420</t>
  </si>
  <si>
    <t>Torneira curta sem rosca para uso geral, em latão fundido sem acabamento, DN= 3/4´</t>
  </si>
  <si>
    <t>TORNEIRA CROMADA DE MESA, 1/2" OU 3/4", PARA LAVATÓRIO, PADRÃO POPULAR - FORNECIMENTO E INSTALAÇÃO.AF_12/2013</t>
  </si>
  <si>
    <t>SABONETEIRA PLASTICA TIPO DISPENSER PARA SABONETE LIQUIDO COM RESERVATORIO 800 A 1500 ML, INCLUSO FIXAÇÃO. AF_10/2016</t>
  </si>
  <si>
    <t>44.03.030</t>
  </si>
  <si>
    <t>Dispenser toalheiro metálico esmaltado para bobina de 25cm x 50m, sem alavanca</t>
  </si>
  <si>
    <t>30.01.061</t>
  </si>
  <si>
    <t>Barra de apoio lateral para lavatório, para pessoas com mobilidade reduzida, em tubo de aço inoxidável de 1.1/4", comprimento 25 a 30 cm</t>
  </si>
  <si>
    <t>30.01.050</t>
  </si>
  <si>
    <t xml:space="preserve">Barra de apoio em ângulo de 90°, para pessoas com mobilidade reduzida, em tubo de aço inoxidável de 1 1/2´ x 800 x 800 mm
</t>
  </si>
  <si>
    <t>44.03.090</t>
  </si>
  <si>
    <t>Cabide cromado para banheiro</t>
  </si>
  <si>
    <t>30.08.030</t>
  </si>
  <si>
    <t>Assento articulado para banho, em alumínio com pintura epóxi de 700 x 450 mm</t>
  </si>
  <si>
    <t>30.01.020</t>
  </si>
  <si>
    <t xml:space="preserve"> TUBO, PVC, SOLDÁVEL, DN 60MM, INSTALADO EM PRUMADA DE ÁGUA - FORNECIMENTO E INSTALAÇÃO. AF_12/2014</t>
  </si>
  <si>
    <t>RASGO EM ALVENARIA PARA RAMAIS/DISTRIBUIÇÃO COM DIAMETROS MENORES OU IGUAIS A 40 MM. AF_05/2015</t>
  </si>
  <si>
    <t>RASGO EM ALVENARIA PARA RAMAIS/ DISTRIBUIÇÃO COM DIÂMETROS MAIORES QUE 40 MM E MENORES OU IGUAIS A 75 MM. AF_05/2015</t>
  </si>
  <si>
    <t>RASGO EM CONTRAPISO PARA RAMAIS/DISTRIBUIÇÃO COM DIÂMETROS MENORES OU IGUAIS A 40 MM. AF_05/2015</t>
  </si>
  <si>
    <t>VALVULA DE DESCARGA C/ACIONAMENTO DUPLO FLUXO REGISTRO E ACABAM. DN 40MM 1 1/2"</t>
  </si>
  <si>
    <t>JOELHO 90 GRAUS, PVC, SERIE NORMAL, ESGOTO PREDIAL, DN 100 MM, JUNTA ELÁSTICA, FORNECIDO E INSTALADO EM RAMAL DE DESCARGA OU RAMAL DE ESGOTO SANITÁRIO. AF_12/2014 (águas pluviais)</t>
  </si>
  <si>
    <t>JOELHO 45 GRAUS, PVC, SERIE NORMAL, ESGOTO PREDIAL, DN 50 MM, JUNTA ELÁSTICA, FORNECIDO E INSTALADO EM RAMAL DE DESCARGA OU RAMAL DE ESGOTO SANITÁRIO. AF_12/2014</t>
  </si>
  <si>
    <t>DISJUNTOR BIPOLAR TIPO DIN, CORRENTE NOMINAL DE 10A - FORNECIMENTO E INSTALAÇÃO. AF_04/2016</t>
  </si>
  <si>
    <t>DISJUNTOR BIPOLAR TIPO DIN, CORRENTE NOMINAL DE 20A - FORNECIMENTO E INSTALAÇÃO. AF_04/2016</t>
  </si>
  <si>
    <t>DISJUNTOR BIPOLAR TIPO DIN, CORRENTE NOMINAL DE 32A - FORNECIMENTO E INSTALAÇÃO. AF_04/2016</t>
  </si>
  <si>
    <t xml:space="preserve"> PATCH PANEL 24 PORTAS, CATEGORIA 5E - FORNECIMENTO E INSTALAÇÃO. AF_03/2018 (Rede estruturada)</t>
  </si>
  <si>
    <t>6.INSTALACAO HIDRAULICA</t>
  </si>
  <si>
    <t>6.10</t>
  </si>
  <si>
    <t>6.11</t>
  </si>
  <si>
    <t>6.12</t>
  </si>
  <si>
    <t>6.13</t>
  </si>
  <si>
    <t>6.15</t>
  </si>
  <si>
    <t>6.17</t>
  </si>
  <si>
    <t>6.18</t>
  </si>
  <si>
    <t>6.19</t>
  </si>
  <si>
    <t>6.55</t>
  </si>
  <si>
    <t>6.60</t>
  </si>
  <si>
    <t>6.61</t>
  </si>
  <si>
    <t>6.62</t>
  </si>
  <si>
    <t>6.63</t>
  </si>
  <si>
    <t>6.64</t>
  </si>
  <si>
    <t>6.65</t>
  </si>
  <si>
    <t>6.69</t>
  </si>
  <si>
    <t>6.72</t>
  </si>
  <si>
    <t>6.73</t>
  </si>
  <si>
    <t>6.74</t>
  </si>
  <si>
    <t>6.75</t>
  </si>
  <si>
    <t>6.77</t>
  </si>
  <si>
    <t>6.78</t>
  </si>
  <si>
    <t>6.79</t>
  </si>
  <si>
    <t>6.80</t>
  </si>
  <si>
    <t>6.81</t>
  </si>
  <si>
    <t>6.82</t>
  </si>
  <si>
    <t>6.83</t>
  </si>
  <si>
    <t>6.84</t>
  </si>
  <si>
    <t>6.86</t>
  </si>
  <si>
    <t>6.87</t>
  </si>
  <si>
    <t>6.88</t>
  </si>
  <si>
    <t>6.89</t>
  </si>
  <si>
    <t>6.90</t>
  </si>
  <si>
    <t>7. INSTALACOES ELETRICAS, SISTEMA DE PROTEÇÃO CONTRA DESCARGAS E REDE ESTRUTURADA</t>
  </si>
  <si>
    <t>8.SISTEMA DE PROTECAO CONTRA INCENDIO</t>
  </si>
  <si>
    <t>9.INSTALACAO DE GAS COMBUSTIVEL</t>
  </si>
  <si>
    <t>REVESTIMENTO CERÂMICO PARA PAREDES INTERNAS COM PLACAS TIPO ESMALTADA EXTRA DE DIMENSÕES 33X45 CM APLICADAS EM AMBIENTES DE ÁREA MAIOR QUE 5 M² A MEIA ALTURA DAS PAREDES. AF_06/2014</t>
  </si>
  <si>
    <t>12.04.049</t>
  </si>
  <si>
    <t>CERÂMICA ESMALTADA 10X10CM - AZUL, VERDE E PRETO</t>
  </si>
  <si>
    <t>12.04.048</t>
  </si>
  <si>
    <t>CERÂMICA ESMALTADA 10X10CM - LARANJA, VERMELHO E AMARELO</t>
  </si>
  <si>
    <t>12.04.050</t>
  </si>
  <si>
    <t>CERÂMICA ESMALTADA 10X10CM - BRANCO, AREIA, BEGE, OCRE E CINZA</t>
  </si>
  <si>
    <t>FORRO EM DRYWALL, PARA AMBIENTES COMERCIAIS, INCLUSIVE ESTRUTURA DE FIXAÇÃO. AF_05/2017_P</t>
  </si>
  <si>
    <t>22.03.140</t>
  </si>
  <si>
    <t>FORRO EM FIBRA MINERAL COM PLACAS ACÚSTICAS REMOVÍVEIS DE 625MM X 625MM</t>
  </si>
  <si>
    <t>16.13.010</t>
  </si>
  <si>
    <t>APILOAMENTO PARA SIMPLES REGULARIZACAO</t>
  </si>
  <si>
    <t>EXECUÇÃO DE PASSEIO (CALÇADA) OU PISO DE CONCRETO COM CONCRETO MOLDADO IN LOCO, FEITO EM OBRA, ACABAMENTO CONVENCIONAL, NÃO ARMADO. AF_07/2016 (H=7,0cm)</t>
  </si>
  <si>
    <t>PISO CIMENTADO, TRAÇO 1:3 (CIMENTO E AREIA), ACABAMENTO LISO, ESPESSURA 3,0 CM, PREPARO MECÂNICO DA ARGAMASSA. AF_06/2018</t>
  </si>
  <si>
    <t>REVESTIMENTO CERÂMICO PARA PISO COM PLACAS TIPO ESMALTADA EXTRA DE DIMENSÕES 45X45 CM APLICADA EM AMBIENTES DE ÁREA MAIOR QUE 10 M2. AF_06/2014</t>
  </si>
  <si>
    <t>REVESTIMENTO CERÂMICO PARA PISO COM PLACAS TIPO ESMALTADA EXTRA DE DIMENSÕES 60X60 CM APLICADA EM AMBIENTES DE ÁREA MAIOR QUE 10 M2. AF_06/2014</t>
  </si>
  <si>
    <t>13.05.068</t>
  </si>
  <si>
    <t>RODAPE VINILICO DE 5 CM SIMPLES</t>
  </si>
  <si>
    <t>16.02.061</t>
  </si>
  <si>
    <t>LADRILHO HIDRAULICO 25X25 E=2CM - PISO TATIL DE ALERTA</t>
  </si>
  <si>
    <t>16.02.062</t>
  </si>
  <si>
    <t>LADRILHO HIDRAULICO 25X25 E=2CM - PISO TATIL DIRECIONAL</t>
  </si>
  <si>
    <t>16.02.027</t>
  </si>
  <si>
    <t>GA-01 GUIA LEVE OU SEPARADOR DE PISOS</t>
  </si>
  <si>
    <t>11.18.180</t>
  </si>
  <si>
    <t>COLCHÃO DE AREIA (E=10CM)</t>
  </si>
  <si>
    <t>4.ESTRUTURA E PLATIBANDA (EMBOÇO E REBOCO)</t>
  </si>
  <si>
    <t>10. REVESTIMENTOS INTERNOS E EXTERNOS</t>
  </si>
  <si>
    <t>11. SISTEMAS DE PISOS INTERNOS E EXTERNOS (PAVIMENTAÇÃO)</t>
  </si>
  <si>
    <t>APLICAÇÃO E LIXAMENTO DE MASSA LÁTEX EM PAREDES, 2 DEMÃOS. AF_06/2014 (Paredes internas)</t>
  </si>
  <si>
    <t>APLICAÇÃO DE FUNDOS SELADOR ACRÍLICO EM PAREDES, UMA DEMÃO. AF_06/2014 (Paredes internas e externas)</t>
  </si>
  <si>
    <t>APLICAÇÃO MANUAL DE PINTURA COM TINTA LÁTEX ACRÍLICA EM PAREDES, DUAS DEMÃOS. AF_06/2014 (Paredes internas e externas)</t>
  </si>
  <si>
    <t>APLICAÇÃO DE FUNDO SELADOR ACRÍLICO EM TETO, UMA DEMÃO. AF_06/2014 (Teto)</t>
  </si>
  <si>
    <t>APLICAÇÃO MANUAL DE PINTURA COM TINTA LÁTEX ACRÍLICA EM TETO, DUAS DEMÃOS. AF_06/2014 (Teto)</t>
  </si>
  <si>
    <t>12. PINTURA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</si>
  <si>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</si>
  <si>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</si>
  <si>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</si>
  <si>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</si>
  <si>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</si>
  <si>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</si>
  <si>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</si>
  <si>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</si>
  <si>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</si>
  <si>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</si>
  <si>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13.LOUÇAS E METAIS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</si>
  <si>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</si>
  <si>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</si>
  <si>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</si>
  <si>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</si>
  <si>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</si>
  <si>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</si>
  <si>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</si>
  <si>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</si>
  <si>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</si>
  <si>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</si>
  <si>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</si>
  <si>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</si>
  <si>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</si>
  <si>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</si>
  <si>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</si>
  <si>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</si>
  <si>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</si>
  <si>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</si>
  <si>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</si>
  <si>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</si>
  <si>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</si>
  <si>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</si>
  <si>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</si>
  <si>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</si>
  <si>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</si>
  <si>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</si>
  <si>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</si>
  <si>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</si>
  <si>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 xml:space="preserve">14.PORTAS E ESQUADRIAS 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</si>
  <si>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</si>
  <si>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</si>
  <si>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</si>
  <si>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</si>
  <si>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</si>
  <si>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</si>
  <si>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</si>
  <si>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</si>
  <si>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</si>
  <si>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</si>
  <si>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</si>
  <si>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</si>
  <si>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</si>
  <si>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</si>
  <si>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</si>
  <si>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</si>
  <si>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ACABAMENTOS PARA FORRO (RODA-MEIO EM MADEIRA PINUS). AF_05/2017</t>
  </si>
  <si>
    <t>16.06.022</t>
  </si>
  <si>
    <t>MB-03 MASTRO PARA BANDEIRAS</t>
  </si>
  <si>
    <t>05.05.064</t>
  </si>
  <si>
    <t>PR-08 PRATELEIRA DE GRANITO</t>
  </si>
  <si>
    <t>23.08.080</t>
  </si>
  <si>
    <t>PRATELEIRA SOB MEDIDA EM COMPENSADO, REVESTIDA NAS DUAS FACES EM LAMINADO FENÓLICO MELAMÍNICO (LARGURA DE 40CM)</t>
  </si>
  <si>
    <t>35.04.140</t>
  </si>
  <si>
    <t>BANCO EM CONCRETO PRÉ-MOLDADO COM PÉS VAZADOS, DIMENSÕES 200X42X47CM</t>
  </si>
  <si>
    <t>35.04.150</t>
  </si>
  <si>
    <t>BANCO EM CONCRETO PRÉ-MOLDADO COM 3 PÉS, DIMENSÕES APROXIMADAS DE 300X42X47CM</t>
  </si>
  <si>
    <t>08.16.073</t>
  </si>
  <si>
    <t>BC-23 BANCO DE GRANITO 2CM COM BORDA ARREDONDADA PARA VESTIÁRIO</t>
  </si>
  <si>
    <t>PEITORIL E/OU SOLEIRA EM GRANITO, ESPESSURA DE 2CM E LARGURA ATÉ 20CM</t>
  </si>
  <si>
    <t>Luminária blindada retangular, de embutir, para lâmpada mista de 160 W</t>
  </si>
  <si>
    <t>41.13.030</t>
  </si>
  <si>
    <t>ELETRODUTO FLEXÍVEL CORRUGADO, PVC, DN 32 MM (1"), PARA CIRCUITOS TERMINAIS,  INSTALADO EM PAREDE - FORNECIMENTO E INSTALAÇÃO. AF_12/2015  (Rede estruturada)</t>
  </si>
  <si>
    <t>15.GERAIS</t>
  </si>
  <si>
    <t>15.5</t>
  </si>
  <si>
    <t>15.1</t>
  </si>
  <si>
    <t>15.2</t>
  </si>
  <si>
    <t>15.3</t>
  </si>
  <si>
    <t>15.4</t>
  </si>
  <si>
    <t>15.6</t>
  </si>
  <si>
    <t>15.7</t>
  </si>
  <si>
    <t>15.8</t>
  </si>
  <si>
    <t>6.56</t>
  </si>
  <si>
    <t>6.57</t>
  </si>
  <si>
    <t>7.9</t>
  </si>
  <si>
    <t>7.50</t>
  </si>
  <si>
    <t>7.51</t>
  </si>
  <si>
    <t>Placa de sinalização em PVC fotoluminescente (200x200mm), com indicação de equipamentos de alarme, detecção e extinção de incêndio</t>
  </si>
  <si>
    <t>16.3</t>
  </si>
  <si>
    <t>CALHA EM CHAPA DE AÇO GALVANIZADO NÚMERO 24, DESENVOLV. DE 100 CM , INCLUSO TRANSPORTE VERTICAL. AF_06/2016</t>
  </si>
  <si>
    <t>PAPELEIRA DE PAREDE EM METAL CROMADO SEM TAMPA, INCLUSO FIXAÇÃO. AF_10/2016</t>
  </si>
  <si>
    <t>PP-03 PARA RAIOS FLANKLIN COM MASTRO AÇO GALVANIZADO Ø2" X 6,00M (SPDA)</t>
  </si>
  <si>
    <t>AI-01 ABRIGO PARA BOMBA DE INCENDIO</t>
  </si>
  <si>
    <t>VÁLVULA DE RETENÇÃO HORIZONTAL, DE BRONZE, ROSCÁVEL, 2 1/2" - FORNECIMENTO E INSTALAÇÃO. AF_01/2019</t>
  </si>
  <si>
    <t>VALVULA DE RETENCAO DE PE COM CRIVO DE BRONZE DE 2.1/2"</t>
  </si>
  <si>
    <t>6,76</t>
  </si>
  <si>
    <t>UNID.</t>
  </si>
  <si>
    <t>M2</t>
  </si>
  <si>
    <t>M3</t>
  </si>
  <si>
    <t>M</t>
  </si>
  <si>
    <t>SERVIÇOS</t>
  </si>
  <si>
    <t>CÓDIGO TABELA</t>
  </si>
  <si>
    <t>ITEM</t>
  </si>
  <si>
    <t>QTDE.</t>
  </si>
  <si>
    <t>CUSTO UNITÁRIO (R$)</t>
  </si>
  <si>
    <t>APLICAÇÃO MANUAL DE MASSA ACRILICA EM PAREDES EXTERNAS DE CASAS, DUAS DEMÃOS. AF_05/2017</t>
  </si>
  <si>
    <t>12.11</t>
  </si>
  <si>
    <t xml:space="preserve">PLANILHA </t>
  </si>
  <si>
    <t>CJ</t>
  </si>
  <si>
    <t>PREÇO UNITÁRIO (R$)</t>
  </si>
  <si>
    <t>CUSTO TOTAL     (R$)</t>
  </si>
  <si>
    <t>Programa: Pró-Infância</t>
  </si>
  <si>
    <t>Objeto: Creche Projeto Tipo 02</t>
  </si>
  <si>
    <t>Local: Rua Geraldo Francisco Rufino, n.º 150 - Bairro Guamirim / Piedade - Caçapava-SP.</t>
  </si>
  <si>
    <t>Município de Caçapava</t>
  </si>
  <si>
    <t>Tabela:</t>
  </si>
  <si>
    <t>Não Des.</t>
  </si>
  <si>
    <t>07.03.135</t>
  </si>
  <si>
    <t>08.14.039</t>
  </si>
  <si>
    <t>CDHU</t>
  </si>
  <si>
    <t>41.02.541</t>
  </si>
  <si>
    <t>19.01.062</t>
  </si>
  <si>
    <t>19.01.064</t>
  </si>
  <si>
    <t>23.04.580</t>
  </si>
  <si>
    <t>33.11.050</t>
  </si>
  <si>
    <t>44.02.062</t>
  </si>
  <si>
    <t>COMP-001</t>
  </si>
  <si>
    <t>COMP-002</t>
  </si>
  <si>
    <t>POÇO DE INSPEÇÃO CIRCULAR PARA ESGOTO, EM CONCRETO PRÉ-MOLDADO, DIÂMETRO INTERNO = 0,60 M, PROFUNDIDADE = 0,90 M, EXCLUINDO TAMPÃO. AF_12/2020</t>
  </si>
  <si>
    <t>QUADRO DE DISTRIBUIÇÃO DE ENERGIA EM CHAPA DE AÇO GALVANIZADO, DE EMBUTIR, COM BARRAMENTO TRIFÁSICO, PARA 18 DISJUNTORES DIN 100A - FORNECIMENTO E INSTALAÇÃO. AF_10/2020</t>
  </si>
  <si>
    <t>QUADRO DE DISTRIBUIÇÃO DE ENERGIA EM CHAPA DE AÇO GALVANIZADO, DE EMBUTIR, COM BARRAMENTO TRIFÁSICO, PARA 24 DISJUNTORES DIN 100A - FORNECIMENTO E INSTALAÇÃO. AF_10/2020</t>
  </si>
  <si>
    <t>QUADRO DE DISTRIBUIÇÃO DE ENERGIA EM CHAPA DE AÇO GALVANIZADO, DE EMBUTIR, COM BARRAMENTO TRIFÁSICO, PARA 40 DISJUNTORES DIN 100A - FORNECIM
ENTO E INSTALAÇÃO. AF_10/2020</t>
  </si>
  <si>
    <t>CABO DE COBRE FLEXÍVEL ISOLADO, 25 MM², 0,6/1,0 KV, PARA REDE AÉREA DEDISTRIBUIÇÃO DE ENERGIA ELÉTRICA DE BAIXA TENSÃO - FORNECIMENTO E INS
TALAÇÃO. AF_07/2020</t>
  </si>
  <si>
    <t>CABO DE COBRE FLEXÍVEL ISOLADO, 35 MM², 0,6/1,0 KV, PARA REDE AÉREA DEDISTRIBUIÇÃO DE ENERGIA ELÉTRICA DE BAIXA TENSÃO - FORNECIMENTO E INS
TALAÇÃO. AF_07/2020</t>
  </si>
  <si>
    <t>CABO DE COBRE FLEXÍVEL ISOLADO, 70 MM², 0,6/1,0 KV, PARA REDE AÉREA DEDISTRIBUIÇÃO DE ENERGIA ELÉTRICA DE BAIXA TENSÃO - FORNECIMENTO E INS
TALAÇÃO. AF_07/2020</t>
  </si>
  <si>
    <t>PINTURA DE PISO COM TINTA ACRÍLICA, APLICAÇÃO MANUAL, 2 DEMÃOS, INCLUSO FUNDO PREPARADOR. AF_05/2021</t>
  </si>
  <si>
    <t>PREPARO DE FUNDO DE VALA COM LARGURA MENOR QUE 1,5 M (ACERTO DO SOLO NATURAL). AF_08/2020</t>
  </si>
  <si>
    <t>PINTURA DE PISO COM TINTA EPÓXI, APLICAÇÃO MANUAL, 2 DEMÃOS, INCLUSO PRIMER EPÓXI. AF_05/2021</t>
  </si>
  <si>
    <t>PISO VINÍLICO SEMI-FLEXÍVEL EM PLACAS, PADRÃO LISO, ESPESSURA 3,2 MM,FIXADO COM COLA. AF_09/2020</t>
  </si>
  <si>
    <t>PINTURA FUNDO NIVELADOR ALQUÍDICO BRANCO EM MADEIRA. AF_01/2021</t>
  </si>
  <si>
    <t>PINTURA TINTA DE ACABAMENTO (PIGMENTADA) ESMALTE SINTÉTICO FOSCO EM MADEIRA, 2 DEMÃOS. AF_01/2021</t>
  </si>
  <si>
    <t>BARRA DE APOIO RETA, EM ACO INOX POLIDO, COMPRIMENTO 90 CM, FIXADA NAPAREDE - FORNECIMENTO E INSTALAÇÃO. AF_01/2020</t>
  </si>
  <si>
    <t>PORTA PIVOTANTE DE VIDRO TEMPERADO, 90X210 CM, ESPESSURA 10 MM, INCLUSIVE ACESSÓRIOS. AF_01/2021</t>
  </si>
  <si>
    <t>94569 JANELA DE ALUMÍNIO TIPO MAXIM-AR, COM VIDROS, BATENTE E FERRAGENS. EXCLUSIVE ALIZAR, ACABAMENTO E CONTRAMARCO. FORNECIMENTO E INSTALAÇÃO. AF
_12/2019</t>
  </si>
  <si>
    <t>CONTRAMARCO DE ALUMÍNIO, FIXAÇÃO COM PARAFUSO - FORNECIMENTO E INSTALAÇÃO. AF_12/2019</t>
  </si>
  <si>
    <t>CUMEEIRA DE ACO NATURAL PERFIL ONDUL OU TRAP E=0,65MM H ATE 40MM</t>
  </si>
  <si>
    <t>TELHA GALVALUME / ACO GALV SANDUICHE E=30MM (PUR) / (PIR) TRAPEZH=40MM NAS DUAS FACES E= 0,50MM COM PINT FACES APARENTES.</t>
  </si>
  <si>
    <t>RUFO LISO DE ACO GALV NATURAL E=0,65MM CORTE ATE 600MM</t>
  </si>
  <si>
    <t>07.04.102</t>
  </si>
  <si>
    <t>RALO SECO DE F.FUNDIDO DN 100 MM C/GRELHA PVC CROMADO</t>
  </si>
  <si>
    <t>08.10.050</t>
  </si>
  <si>
    <t>09.09.048</t>
  </si>
  <si>
    <t>IL-95 LUMINÁRIA LED QUADRADA DE EMBUTIR COM DIFUSOR TRANSLÚCIDO &lt;= 40W</t>
  </si>
  <si>
    <t>16.01.046</t>
  </si>
  <si>
    <t>PORTÃO EM CHAPA DE AÇO</t>
  </si>
  <si>
    <t>06.03.036</t>
  </si>
  <si>
    <t>Lâmpada LED tubular T8 com base G13, de 900 até 1050 Im ‐ 9 a 10 W</t>
  </si>
  <si>
    <t>Placa de sinalização em PVC fotoluminescente (150x150mm), com indicação de equipamentos de combate à incêndio e alarme</t>
  </si>
  <si>
    <t>Placa de sinalização em PVC fotoluminescente (240X120MM), com indicação de rota de evacuação e saída deemergência</t>
  </si>
  <si>
    <t>Peitoril e/ou soleira em granito, espessura de 2 cm e largura até 20 cm, acabamento polido</t>
  </si>
  <si>
    <t>Peitoril e/ou soleira em granito, espessura de 2 cm e largura de 21 cm até 30cm, acabamento polido</t>
  </si>
  <si>
    <t>97.05.140</t>
  </si>
  <si>
    <t>Suporte de perfil metálico galvanizado - Gancho metalico para mochilas, fornecimento e instalacao</t>
  </si>
  <si>
    <t>Barra de apoio reta, para pessoas com mobilidade reduzida, em tubo de açoinoxidável de 1 1/2´ x 500 mm</t>
  </si>
  <si>
    <t>25.02.010</t>
  </si>
  <si>
    <t>Porta de entrada de abrir em alumínio com vidro, linha comercial - Porta de correr de vidro PA4 450x210 conforme projeto de esquadrias, inclusive ferragens (PA4)</t>
  </si>
  <si>
    <t>Esmalte à base água em superfície metálica, inclusive preparo</t>
  </si>
  <si>
    <t>Tampo/bancada em granito, com frontão, espessura de 2 cm, acabamento polido</t>
  </si>
  <si>
    <t>CRECHE GUAMIRIM - ATUALIZADA</t>
  </si>
  <si>
    <t>ESPELHO DE CRISTAL 6MM LAPIDADO INCLUSIVE FIXAÇÃO COM COLA ADESIVA.</t>
  </si>
  <si>
    <t>14.80.001</t>
  </si>
  <si>
    <t>05.80.015</t>
  </si>
  <si>
    <t>BANDEIRA P/ PORTA MADEIRA COMPENS LISA P/ PINTURA (Chapa metalica (aluminio) 0,8*0,5x 1mm para as portas fornecimento e instalação (PM6))</t>
  </si>
  <si>
    <t>04.02.014</t>
  </si>
  <si>
    <t>ELEMENTO VAZADO DE CONCRETO TIPO QUADRICULADO 16 FUROS C/ALETASINCLINADAS 39X39X10CM</t>
  </si>
  <si>
    <t>PLANILHA FNDE</t>
  </si>
  <si>
    <t>38.04.100</t>
  </si>
  <si>
    <t>Eletroduto galvanizado conforme NBR13057 ‐ 1 1/2´ com acessórios</t>
  </si>
  <si>
    <t>CDHU 11/2022</t>
  </si>
  <si>
    <t>LUMINÁRIA DE EMERGÊNCIA, COM 30 LÂMPADAS LED DE 2 W, SEM REATOR - FORNECIMENTO E INSTALAÇÃO. AF_02/2020</t>
  </si>
  <si>
    <t>EXECUÇÃO DE PAVIMENTO EM PISO INTERTRAVADO, COM BLOCO RETANGULAR COR NATURAL DE 20 X 10 CM, ESPESSURA 6 CM. AF_10/2022</t>
  </si>
  <si>
    <t>GRAMA BATATAIS EM PLACAS. AF_05/2018</t>
  </si>
  <si>
    <t>Luminária LED retangular de sobrepor com difusor translúcido, 4000 K, fluxo luminoso de 3690 a 4800 lm, potência de 38 W a 41 W</t>
  </si>
  <si>
    <t>Porta em laminado fenólico melamínico com acabamento liso, batente metálico - 60 x 160 cm (PM6)</t>
  </si>
  <si>
    <t>SINAPI 01/2023</t>
  </si>
  <si>
    <t>FDE 01/2023</t>
  </si>
  <si>
    <t>Secretaria Municipal de Obras e Serviços Municipais</t>
  </si>
  <si>
    <t>CAÇAPAVA, 07 DE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</si>
</sst>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4" fontId="7" fillId="6" borderId="2" xfId="0" applyNumberFormat="1" applyFont="1" applyFill="1" applyBorder="1" applyAlignment="1">
      <alignment horizontal="center" vertical="center"/>
    </xf>
    <xf numFmtId="0" fontId="0" fillId="7" borderId="0" xfId="0" applyFill="1"/>
    <xf numFmtId="0" fontId="7" fillId="0" borderId="0" xfId="0" applyFont="1" applyAlignment="1">
      <alignment horizontal="center" vertical="center"/>
    </xf>
    <xf numFmtId="0" fontId="0" fillId="8" borderId="0" xfId="0" applyFill="1"/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7" fillId="8" borderId="7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7" fillId="0" borderId="0" xfId="0" applyNumberFormat="1" applyFont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" fontId="6" fillId="3" borderId="35" xfId="0" applyNumberFormat="1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3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23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0" fillId="0" borderId="7" xfId="0" applyNumberFormat="1" applyBorder="1"/>
    <xf numFmtId="4" fontId="4" fillId="4" borderId="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49" fontId="4" fillId="7" borderId="18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4" fontId="6" fillId="7" borderId="18" xfId="0" applyNumberFormat="1" applyFont="1" applyFill="1" applyBorder="1" applyAlignment="1">
      <alignment horizontal="center" vertical="center"/>
    </xf>
    <xf numFmtId="4" fontId="6" fillId="7" borderId="16" xfId="0" applyNumberFormat="1" applyFont="1" applyFill="1" applyBorder="1" applyAlignment="1">
      <alignment horizontal="center" vertical="center"/>
    </xf>
    <xf numFmtId="4" fontId="6" fillId="7" borderId="1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4" fontId="7" fillId="7" borderId="18" xfId="0" applyNumberFormat="1" applyFont="1" applyFill="1" applyBorder="1" applyAlignment="1">
      <alignment horizontal="center" vertical="center"/>
    </xf>
    <xf numFmtId="4" fontId="7" fillId="7" borderId="16" xfId="0" applyNumberFormat="1" applyFont="1" applyFill="1" applyBorder="1" applyAlignment="1">
      <alignment horizontal="center" vertical="center"/>
    </xf>
    <xf numFmtId="4" fontId="7" fillId="7" borderId="1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8" borderId="18" xfId="0" applyNumberFormat="1" applyFont="1" applyFill="1" applyBorder="1" applyAlignment="1">
      <alignment horizontal="center" vertical="center"/>
    </xf>
    <xf numFmtId="49" fontId="4" fillId="8" borderId="16" xfId="0" applyNumberFormat="1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vertical="center"/>
    </xf>
    <xf numFmtId="49" fontId="4" fillId="6" borderId="8" xfId="0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4" fontId="6" fillId="8" borderId="18" xfId="0" applyNumberFormat="1" applyFont="1" applyFill="1" applyBorder="1" applyAlignment="1">
      <alignment horizontal="center" vertical="center"/>
    </xf>
    <xf numFmtId="4" fontId="6" fillId="8" borderId="16" xfId="0" applyNumberFormat="1" applyFont="1" applyFill="1" applyBorder="1" applyAlignment="1">
      <alignment horizontal="center" vertical="center"/>
    </xf>
    <xf numFmtId="4" fontId="6" fillId="8" borderId="17" xfId="0" applyNumberFormat="1" applyFont="1" applyFill="1" applyBorder="1" applyAlignment="1">
      <alignment horizontal="center" vertical="center"/>
    </xf>
    <xf numFmtId="4" fontId="6" fillId="6" borderId="8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3">
    <cellStyle name="Normal" xfId="0" builtinId="0"/>
    <cellStyle name="Normal 3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1</xdr:col>
      <xdr:colOff>704849</xdr:colOff>
      <xdr:row>1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FF66D1-BD96-4AE5-972E-814AF4156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5725"/>
          <a:ext cx="800099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7"/>
  <sheetViews>
    <sheetView tabSelected="1" zoomScaleNormal="100" workbookViewId="0">
      <selection activeCell="E297" sqref="E297:I297"/>
    </sheetView>
  </sheetViews>
  <sheetFormatPr defaultRowHeight="15" x14ac:dyDescent="0.25"/>
  <cols>
    <col min="1" max="1" width="6.7109375" customWidth="1"/>
    <col min="2" max="2" width="15.7109375" customWidth="1"/>
    <col min="3" max="3" width="12.7109375" customWidth="1"/>
    <col min="4" max="4" width="64.85546875" customWidth="1"/>
    <col min="5" max="5" width="6.7109375" customWidth="1"/>
    <col min="6" max="6" width="10.7109375" customWidth="1"/>
    <col min="7" max="7" width="12.7109375" customWidth="1"/>
    <col min="8" max="8" width="12.7109375" style="116" customWidth="1"/>
    <col min="9" max="9" width="14.7109375" customWidth="1"/>
  </cols>
  <sheetData>
    <row r="1" spans="1:9" ht="50.1" customHeight="1" x14ac:dyDescent="0.25">
      <c r="A1" s="139"/>
      <c r="B1" s="140"/>
      <c r="C1" s="143" t="s">
        <v>584</v>
      </c>
      <c r="D1" s="144"/>
      <c r="E1" s="144"/>
      <c r="F1" s="144"/>
      <c r="G1" s="144"/>
      <c r="H1" s="144"/>
      <c r="I1" s="145"/>
    </row>
    <row r="2" spans="1:9" ht="20.100000000000001" customHeight="1" thickBot="1" x14ac:dyDescent="0.3">
      <c r="A2" s="141"/>
      <c r="B2" s="142"/>
      <c r="C2" s="146" t="s">
        <v>656</v>
      </c>
      <c r="D2" s="147"/>
      <c r="E2" s="147"/>
      <c r="F2" s="147"/>
      <c r="G2" s="147"/>
      <c r="H2" s="147"/>
      <c r="I2" s="148"/>
    </row>
    <row r="3" spans="1:9" ht="20.100000000000001" customHeight="1" x14ac:dyDescent="0.25">
      <c r="A3" s="131" t="s">
        <v>581</v>
      </c>
      <c r="B3" s="132"/>
      <c r="C3" s="133"/>
      <c r="D3" s="134"/>
      <c r="E3" s="152"/>
      <c r="F3" s="153"/>
      <c r="G3" s="149"/>
      <c r="H3" s="111" t="s">
        <v>585</v>
      </c>
      <c r="I3" s="52" t="s">
        <v>655</v>
      </c>
    </row>
    <row r="4" spans="1:9" ht="20.100000000000001" customHeight="1" x14ac:dyDescent="0.25">
      <c r="A4" s="135" t="s">
        <v>582</v>
      </c>
      <c r="B4" s="133"/>
      <c r="C4" s="133"/>
      <c r="D4" s="134"/>
      <c r="E4" s="154"/>
      <c r="F4" s="155"/>
      <c r="G4" s="150"/>
      <c r="H4" s="112" t="s">
        <v>586</v>
      </c>
      <c r="I4" s="51" t="s">
        <v>654</v>
      </c>
    </row>
    <row r="5" spans="1:9" ht="20.100000000000001" customHeight="1" thickBot="1" x14ac:dyDescent="0.3">
      <c r="A5" s="136" t="s">
        <v>583</v>
      </c>
      <c r="B5" s="137"/>
      <c r="C5" s="137"/>
      <c r="D5" s="138"/>
      <c r="E5" s="156"/>
      <c r="F5" s="157"/>
      <c r="G5" s="151"/>
      <c r="H5" s="113"/>
      <c r="I5" s="53" t="s">
        <v>648</v>
      </c>
    </row>
    <row r="6" spans="1:9" ht="20.100000000000001" customHeight="1" thickBot="1" x14ac:dyDescent="0.3">
      <c r="A6" s="177" t="s">
        <v>638</v>
      </c>
      <c r="B6" s="178"/>
      <c r="C6" s="178"/>
      <c r="D6" s="178"/>
      <c r="E6" s="178"/>
      <c r="F6" s="178"/>
      <c r="G6" s="178"/>
      <c r="H6" s="178"/>
      <c r="I6" s="179"/>
    </row>
    <row r="7" spans="1:9" s="3" customFormat="1" ht="36.75" customHeight="1" thickBot="1" x14ac:dyDescent="0.3">
      <c r="A7" s="177" t="s">
        <v>645</v>
      </c>
      <c r="B7" s="178"/>
      <c r="C7" s="178"/>
      <c r="D7" s="178"/>
      <c r="E7" s="178"/>
      <c r="F7" s="178"/>
      <c r="G7" s="178"/>
      <c r="H7" s="178"/>
      <c r="I7" s="179"/>
    </row>
    <row r="8" spans="1:9" s="3" customFormat="1" ht="50.1" customHeight="1" thickBot="1" x14ac:dyDescent="0.3">
      <c r="A8" s="10" t="s">
        <v>572</v>
      </c>
      <c r="B8" s="10" t="s">
        <v>577</v>
      </c>
      <c r="C8" s="11" t="s">
        <v>571</v>
      </c>
      <c r="D8" s="10" t="s">
        <v>570</v>
      </c>
      <c r="E8" s="12" t="s">
        <v>566</v>
      </c>
      <c r="F8" s="12" t="s">
        <v>573</v>
      </c>
      <c r="G8" s="13" t="s">
        <v>574</v>
      </c>
      <c r="H8" s="114" t="s">
        <v>579</v>
      </c>
      <c r="I8" s="13" t="s">
        <v>580</v>
      </c>
    </row>
    <row r="9" spans="1:9" s="14" customFormat="1" ht="20.100000000000001" customHeight="1" thickBot="1" x14ac:dyDescent="0.3">
      <c r="A9" s="120" t="s">
        <v>32</v>
      </c>
      <c r="B9" s="121"/>
      <c r="C9" s="121"/>
      <c r="D9" s="121"/>
      <c r="E9" s="121"/>
      <c r="F9" s="121"/>
      <c r="G9" s="121"/>
      <c r="H9" s="121"/>
      <c r="I9" s="122"/>
    </row>
    <row r="10" spans="1:9" ht="20.100000000000001" customHeight="1" x14ac:dyDescent="0.25">
      <c r="A10" s="57" t="s">
        <v>0</v>
      </c>
      <c r="B10" s="58" t="s">
        <v>7</v>
      </c>
      <c r="C10" s="58" t="s">
        <v>36</v>
      </c>
      <c r="D10" s="40" t="s">
        <v>35</v>
      </c>
      <c r="E10" s="59" t="s">
        <v>567</v>
      </c>
      <c r="F10" s="60">
        <v>10</v>
      </c>
      <c r="G10" s="60"/>
      <c r="H10" s="60">
        <f>ROUND((SUM(G10/1.23)*1.2),2)</f>
        <v>0</v>
      </c>
      <c r="I10" s="61">
        <f>ROUND(SUM(F10*H10),2)</f>
        <v>0</v>
      </c>
    </row>
    <row r="11" spans="1:9" ht="39.950000000000003" customHeight="1" thickBot="1" x14ac:dyDescent="0.3">
      <c r="A11" s="25" t="s">
        <v>34</v>
      </c>
      <c r="B11" s="88"/>
      <c r="C11" s="88" t="s">
        <v>596</v>
      </c>
      <c r="D11" s="37" t="s">
        <v>33</v>
      </c>
      <c r="E11" s="39" t="s">
        <v>566</v>
      </c>
      <c r="F11" s="27">
        <v>1</v>
      </c>
      <c r="G11" s="27"/>
      <c r="H11" s="75">
        <f>ROUND(SUM(G11*1.2),2)</f>
        <v>0</v>
      </c>
      <c r="I11" s="78">
        <f>ROUND(SUM(F11*H11),2)</f>
        <v>0</v>
      </c>
    </row>
    <row r="12" spans="1:9" s="17" customFormat="1" ht="20.100000000000001" customHeight="1" thickBot="1" x14ac:dyDescent="0.3">
      <c r="A12" s="117" t="s">
        <v>1</v>
      </c>
      <c r="B12" s="118"/>
      <c r="C12" s="118"/>
      <c r="D12" s="118"/>
      <c r="E12" s="128"/>
      <c r="F12" s="129"/>
      <c r="G12" s="129"/>
      <c r="H12" s="130"/>
      <c r="I12" s="28">
        <f>ROUND(SUM(I10:I11),2)</f>
        <v>0</v>
      </c>
    </row>
    <row r="13" spans="1:9" s="14" customFormat="1" ht="20.100000000000001" customHeight="1" thickBot="1" x14ac:dyDescent="0.3">
      <c r="A13" s="120" t="s">
        <v>37</v>
      </c>
      <c r="B13" s="121"/>
      <c r="C13" s="121"/>
      <c r="D13" s="121"/>
      <c r="E13" s="121"/>
      <c r="F13" s="121"/>
      <c r="G13" s="121"/>
      <c r="H13" s="121"/>
      <c r="I13" s="122"/>
    </row>
    <row r="14" spans="1:9" s="1" customFormat="1" ht="39.950000000000003" customHeight="1" x14ac:dyDescent="0.25">
      <c r="A14" s="57" t="s">
        <v>2</v>
      </c>
      <c r="B14" s="58" t="s">
        <v>7</v>
      </c>
      <c r="C14" s="58" t="s">
        <v>38</v>
      </c>
      <c r="D14" s="40" t="s">
        <v>39</v>
      </c>
      <c r="E14" s="59" t="s">
        <v>569</v>
      </c>
      <c r="F14" s="60">
        <v>6.19</v>
      </c>
      <c r="G14" s="60"/>
      <c r="H14" s="60">
        <f>ROUND((SUM(G14/1.23)*1.2),2)</f>
        <v>0</v>
      </c>
      <c r="I14" s="61">
        <f>ROUND(SUM(F14*H14),2)</f>
        <v>0</v>
      </c>
    </row>
    <row r="15" spans="1:9" s="2" customFormat="1" ht="20.100000000000001" customHeight="1" x14ac:dyDescent="0.25">
      <c r="A15" s="62" t="s">
        <v>14</v>
      </c>
      <c r="B15" s="63" t="s">
        <v>7</v>
      </c>
      <c r="C15" s="63" t="s">
        <v>40</v>
      </c>
      <c r="D15" s="41" t="s">
        <v>41</v>
      </c>
      <c r="E15" s="65" t="s">
        <v>567</v>
      </c>
      <c r="F15" s="66">
        <v>12.62</v>
      </c>
      <c r="G15" s="66"/>
      <c r="H15" s="66">
        <f>ROUND((SUM(G15/1.23)*1.2),2)</f>
        <v>0</v>
      </c>
      <c r="I15" s="79">
        <f t="shared" ref="I15:I16" si="0">ROUND(SUM(F15*H15),2)</f>
        <v>0</v>
      </c>
    </row>
    <row r="16" spans="1:9" s="2" customFormat="1" ht="20.100000000000001" customHeight="1" thickBot="1" x14ac:dyDescent="0.3">
      <c r="A16" s="71" t="s">
        <v>42</v>
      </c>
      <c r="B16" s="72" t="s">
        <v>7</v>
      </c>
      <c r="C16" s="72" t="s">
        <v>40</v>
      </c>
      <c r="D16" s="42" t="s">
        <v>43</v>
      </c>
      <c r="E16" s="74" t="s">
        <v>567</v>
      </c>
      <c r="F16" s="75">
        <v>69.87</v>
      </c>
      <c r="G16" s="75"/>
      <c r="H16" s="75">
        <f t="shared" ref="H16" si="1">ROUND((SUM(G16/1.23)*1.2),2)</f>
        <v>0</v>
      </c>
      <c r="I16" s="78">
        <f t="shared" si="0"/>
        <v>0</v>
      </c>
    </row>
    <row r="17" spans="1:9" s="17" customFormat="1" ht="20.100000000000001" customHeight="1" thickBot="1" x14ac:dyDescent="0.3">
      <c r="A17" s="117" t="s">
        <v>1</v>
      </c>
      <c r="B17" s="118"/>
      <c r="C17" s="118"/>
      <c r="D17" s="118"/>
      <c r="E17" s="128"/>
      <c r="F17" s="129"/>
      <c r="G17" s="129"/>
      <c r="H17" s="130"/>
      <c r="I17" s="28">
        <f>ROUND(SUM(I14:I16),2)</f>
        <v>0</v>
      </c>
    </row>
    <row r="18" spans="1:9" s="14" customFormat="1" ht="20.100000000000001" customHeight="1" thickBot="1" x14ac:dyDescent="0.3">
      <c r="A18" s="120" t="s">
        <v>461</v>
      </c>
      <c r="B18" s="121"/>
      <c r="C18" s="121"/>
      <c r="D18" s="121"/>
      <c r="E18" s="121"/>
      <c r="F18" s="121"/>
      <c r="G18" s="121"/>
      <c r="H18" s="121"/>
      <c r="I18" s="122"/>
    </row>
    <row r="19" spans="1:9" s="2" customFormat="1" ht="60" customHeight="1" thickBot="1" x14ac:dyDescent="0.3">
      <c r="A19" s="29" t="s">
        <v>44</v>
      </c>
      <c r="B19" s="106"/>
      <c r="C19" s="107" t="s">
        <v>597</v>
      </c>
      <c r="D19" s="80" t="s">
        <v>45</v>
      </c>
      <c r="E19" s="81" t="s">
        <v>569</v>
      </c>
      <c r="F19" s="30">
        <v>208.2</v>
      </c>
      <c r="G19" s="30"/>
      <c r="H19" s="115">
        <f>ROUND(SUM(G19*1.2),2)</f>
        <v>0</v>
      </c>
      <c r="I19" s="82">
        <f t="shared" ref="I19" si="2">ROUND(SUM(F19*H19),2)</f>
        <v>0</v>
      </c>
    </row>
    <row r="20" spans="1:9" s="17" customFormat="1" ht="20.100000000000001" customHeight="1" thickBot="1" x14ac:dyDescent="0.3">
      <c r="A20" s="117" t="s">
        <v>1</v>
      </c>
      <c r="B20" s="118"/>
      <c r="C20" s="118"/>
      <c r="D20" s="118"/>
      <c r="E20" s="128"/>
      <c r="F20" s="129"/>
      <c r="G20" s="129"/>
      <c r="H20" s="130"/>
      <c r="I20" s="28">
        <f>ROUND(SUM(I19:I19),2)</f>
        <v>0</v>
      </c>
    </row>
    <row r="21" spans="1:9" s="14" customFormat="1" ht="20.100000000000001" customHeight="1" thickBot="1" x14ac:dyDescent="0.3">
      <c r="A21" s="126" t="s">
        <v>46</v>
      </c>
      <c r="B21" s="127"/>
      <c r="C21" s="127"/>
      <c r="D21" s="127"/>
      <c r="E21" s="121"/>
      <c r="F21" s="121"/>
      <c r="G21" s="121"/>
      <c r="H21" s="121"/>
      <c r="I21" s="122"/>
    </row>
    <row r="22" spans="1:9" s="2" customFormat="1" ht="54.95" customHeight="1" x14ac:dyDescent="0.25">
      <c r="A22" s="67" t="s">
        <v>3</v>
      </c>
      <c r="B22" s="68" t="s">
        <v>7</v>
      </c>
      <c r="C22" s="69" t="s">
        <v>587</v>
      </c>
      <c r="D22" s="50" t="s">
        <v>616</v>
      </c>
      <c r="E22" s="59" t="s">
        <v>567</v>
      </c>
      <c r="F22" s="60">
        <v>800.98</v>
      </c>
      <c r="G22" s="60"/>
      <c r="H22" s="60">
        <f t="shared" ref="H22:H23" si="3">ROUND((SUM(G22/1.23)*1.2),2)</f>
        <v>0</v>
      </c>
      <c r="I22" s="61">
        <f t="shared" ref="I22:I31" si="4">ROUND(SUM(F22*H22),2)</f>
        <v>0</v>
      </c>
    </row>
    <row r="23" spans="1:9" s="2" customFormat="1" ht="39.950000000000003" customHeight="1" x14ac:dyDescent="0.25">
      <c r="A23" s="62" t="s">
        <v>21</v>
      </c>
      <c r="B23" s="63" t="s">
        <v>7</v>
      </c>
      <c r="C23" s="64" t="s">
        <v>47</v>
      </c>
      <c r="D23" s="45" t="s">
        <v>615</v>
      </c>
      <c r="E23" s="65" t="s">
        <v>569</v>
      </c>
      <c r="F23" s="66">
        <v>6.53</v>
      </c>
      <c r="G23" s="66"/>
      <c r="H23" s="66">
        <f t="shared" si="3"/>
        <v>0</v>
      </c>
      <c r="I23" s="79">
        <f t="shared" si="4"/>
        <v>0</v>
      </c>
    </row>
    <row r="24" spans="1:9" s="2" customFormat="1" ht="69.95" customHeight="1" x14ac:dyDescent="0.25">
      <c r="A24" s="62" t="s">
        <v>22</v>
      </c>
      <c r="B24" s="63" t="s">
        <v>20</v>
      </c>
      <c r="C24" s="64">
        <v>92620</v>
      </c>
      <c r="D24" s="45" t="s">
        <v>51</v>
      </c>
      <c r="E24" s="65" t="s">
        <v>566</v>
      </c>
      <c r="F24" s="66">
        <v>1</v>
      </c>
      <c r="G24" s="66"/>
      <c r="H24" s="66">
        <f>ROUND(SUM(G24*1.2),2)</f>
        <v>0</v>
      </c>
      <c r="I24" s="79">
        <f t="shared" si="4"/>
        <v>0</v>
      </c>
    </row>
    <row r="25" spans="1:9" s="2" customFormat="1" ht="69.95" customHeight="1" x14ac:dyDescent="0.25">
      <c r="A25" s="62" t="s">
        <v>23</v>
      </c>
      <c r="B25" s="63" t="s">
        <v>20</v>
      </c>
      <c r="C25" s="64">
        <v>92614</v>
      </c>
      <c r="D25" s="45" t="s">
        <v>48</v>
      </c>
      <c r="E25" s="65" t="s">
        <v>566</v>
      </c>
      <c r="F25" s="66">
        <v>5</v>
      </c>
      <c r="G25" s="66"/>
      <c r="H25" s="66">
        <f t="shared" ref="H25:H28" si="5">ROUND(SUM(G25*1.2),2)</f>
        <v>0</v>
      </c>
      <c r="I25" s="79">
        <f t="shared" si="4"/>
        <v>0</v>
      </c>
    </row>
    <row r="26" spans="1:9" s="2" customFormat="1" ht="69.95" customHeight="1" x14ac:dyDescent="0.25">
      <c r="A26" s="62" t="s">
        <v>52</v>
      </c>
      <c r="B26" s="63" t="s">
        <v>20</v>
      </c>
      <c r="C26" s="64">
        <v>92602</v>
      </c>
      <c r="D26" s="45" t="s">
        <v>49</v>
      </c>
      <c r="E26" s="65" t="s">
        <v>566</v>
      </c>
      <c r="F26" s="66">
        <v>3</v>
      </c>
      <c r="G26" s="66"/>
      <c r="H26" s="66">
        <f t="shared" si="5"/>
        <v>0</v>
      </c>
      <c r="I26" s="79">
        <f t="shared" si="4"/>
        <v>0</v>
      </c>
    </row>
    <row r="27" spans="1:9" s="2" customFormat="1" ht="84.95" customHeight="1" x14ac:dyDescent="0.25">
      <c r="A27" s="62" t="s">
        <v>53</v>
      </c>
      <c r="B27" s="63" t="s">
        <v>20</v>
      </c>
      <c r="C27" s="64">
        <v>92580</v>
      </c>
      <c r="D27" s="45" t="s">
        <v>50</v>
      </c>
      <c r="E27" s="65" t="s">
        <v>567</v>
      </c>
      <c r="F27" s="66">
        <v>120</v>
      </c>
      <c r="G27" s="66"/>
      <c r="H27" s="66">
        <f t="shared" si="5"/>
        <v>0</v>
      </c>
      <c r="I27" s="79">
        <f t="shared" si="4"/>
        <v>0</v>
      </c>
    </row>
    <row r="28" spans="1:9" s="2" customFormat="1" ht="54.95" customHeight="1" x14ac:dyDescent="0.25">
      <c r="A28" s="62" t="s">
        <v>58</v>
      </c>
      <c r="B28" s="63" t="s">
        <v>20</v>
      </c>
      <c r="C28" s="64">
        <v>94229</v>
      </c>
      <c r="D28" s="45" t="s">
        <v>559</v>
      </c>
      <c r="E28" s="65" t="s">
        <v>569</v>
      </c>
      <c r="F28" s="66">
        <v>82.07</v>
      </c>
      <c r="G28" s="66"/>
      <c r="H28" s="66">
        <f t="shared" si="5"/>
        <v>0</v>
      </c>
      <c r="I28" s="79">
        <f t="shared" si="4"/>
        <v>0</v>
      </c>
    </row>
    <row r="29" spans="1:9" s="2" customFormat="1" ht="39.950000000000003" customHeight="1" x14ac:dyDescent="0.25">
      <c r="A29" s="62" t="s">
        <v>59</v>
      </c>
      <c r="B29" s="63" t="s">
        <v>7</v>
      </c>
      <c r="C29" s="64" t="s">
        <v>56</v>
      </c>
      <c r="D29" s="45" t="s">
        <v>57</v>
      </c>
      <c r="E29" s="65" t="s">
        <v>569</v>
      </c>
      <c r="F29" s="66">
        <v>140.19999999999999</v>
      </c>
      <c r="G29" s="66"/>
      <c r="H29" s="66">
        <f t="shared" ref="H29:H31" si="6">ROUND((SUM(G29/1.23)*1.2),2)</f>
        <v>0</v>
      </c>
      <c r="I29" s="79">
        <f t="shared" si="4"/>
        <v>0</v>
      </c>
    </row>
    <row r="30" spans="1:9" s="2" customFormat="1" ht="39.950000000000003" customHeight="1" x14ac:dyDescent="0.25">
      <c r="A30" s="62" t="s">
        <v>60</v>
      </c>
      <c r="B30" s="63" t="s">
        <v>7</v>
      </c>
      <c r="C30" s="64" t="s">
        <v>54</v>
      </c>
      <c r="D30" s="45" t="s">
        <v>55</v>
      </c>
      <c r="E30" s="65" t="s">
        <v>569</v>
      </c>
      <c r="F30" s="66">
        <v>26.07</v>
      </c>
      <c r="G30" s="66"/>
      <c r="H30" s="66">
        <f t="shared" si="6"/>
        <v>0</v>
      </c>
      <c r="I30" s="79">
        <f t="shared" si="4"/>
        <v>0</v>
      </c>
    </row>
    <row r="31" spans="1:9" s="2" customFormat="1" ht="39.950000000000003" customHeight="1" thickBot="1" x14ac:dyDescent="0.3">
      <c r="A31" s="71" t="s">
        <v>61</v>
      </c>
      <c r="B31" s="72" t="s">
        <v>7</v>
      </c>
      <c r="C31" s="73" t="s">
        <v>618</v>
      </c>
      <c r="D31" s="46" t="s">
        <v>617</v>
      </c>
      <c r="E31" s="74" t="s">
        <v>569</v>
      </c>
      <c r="F31" s="75">
        <v>83.4</v>
      </c>
      <c r="G31" s="75"/>
      <c r="H31" s="75">
        <f t="shared" si="6"/>
        <v>0</v>
      </c>
      <c r="I31" s="78">
        <f t="shared" si="4"/>
        <v>0</v>
      </c>
    </row>
    <row r="32" spans="1:9" s="17" customFormat="1" ht="20.100000000000001" customHeight="1" thickBot="1" x14ac:dyDescent="0.3">
      <c r="A32" s="117" t="s">
        <v>1</v>
      </c>
      <c r="B32" s="118"/>
      <c r="C32" s="119"/>
      <c r="D32" s="119"/>
      <c r="E32" s="128"/>
      <c r="F32" s="129"/>
      <c r="G32" s="129"/>
      <c r="H32" s="130"/>
      <c r="I32" s="28">
        <f>ROUND(SUM(I22:I31),2)</f>
        <v>0</v>
      </c>
    </row>
    <row r="33" spans="1:9" s="14" customFormat="1" ht="20.100000000000001" customHeight="1" thickBot="1" x14ac:dyDescent="0.3">
      <c r="A33" s="120" t="s">
        <v>398</v>
      </c>
      <c r="B33" s="121"/>
      <c r="C33" s="121"/>
      <c r="D33" s="121"/>
      <c r="E33" s="121"/>
      <c r="F33" s="121"/>
      <c r="G33" s="121"/>
      <c r="H33" s="121"/>
      <c r="I33" s="122"/>
    </row>
    <row r="34" spans="1:9" s="2" customFormat="1" ht="54.95" customHeight="1" x14ac:dyDescent="0.25">
      <c r="A34" s="57" t="s">
        <v>4</v>
      </c>
      <c r="B34" s="58" t="s">
        <v>20</v>
      </c>
      <c r="C34" s="58" t="s">
        <v>72</v>
      </c>
      <c r="D34" s="40" t="s">
        <v>73</v>
      </c>
      <c r="E34" s="59" t="s">
        <v>569</v>
      </c>
      <c r="F34" s="60">
        <v>0.5</v>
      </c>
      <c r="G34" s="60"/>
      <c r="H34" s="60">
        <f t="shared" ref="H34:H40" si="7">ROUND(SUM(G34*1.2),2)</f>
        <v>0</v>
      </c>
      <c r="I34" s="61">
        <f t="shared" ref="I34:I77" si="8">ROUND(SUM(F34*H34),2)</f>
        <v>0</v>
      </c>
    </row>
    <row r="35" spans="1:9" s="2" customFormat="1" ht="54.95" customHeight="1" x14ac:dyDescent="0.25">
      <c r="A35" s="62" t="s">
        <v>5</v>
      </c>
      <c r="B35" s="63" t="s">
        <v>20</v>
      </c>
      <c r="C35" s="64">
        <v>89402</v>
      </c>
      <c r="D35" s="45" t="s">
        <v>75</v>
      </c>
      <c r="E35" s="65" t="s">
        <v>569</v>
      </c>
      <c r="F35" s="66">
        <v>0.4</v>
      </c>
      <c r="G35" s="66"/>
      <c r="H35" s="66">
        <f t="shared" si="7"/>
        <v>0</v>
      </c>
      <c r="I35" s="79">
        <f t="shared" si="8"/>
        <v>0</v>
      </c>
    </row>
    <row r="36" spans="1:9" s="3" customFormat="1" ht="54.95" customHeight="1" x14ac:dyDescent="0.25">
      <c r="A36" s="62" t="s">
        <v>6</v>
      </c>
      <c r="B36" s="63" t="s">
        <v>20</v>
      </c>
      <c r="C36" s="63" t="s">
        <v>76</v>
      </c>
      <c r="D36" s="41" t="s">
        <v>77</v>
      </c>
      <c r="E36" s="65" t="s">
        <v>569</v>
      </c>
      <c r="F36" s="66">
        <v>3.06</v>
      </c>
      <c r="G36" s="66"/>
      <c r="H36" s="66">
        <f t="shared" si="7"/>
        <v>0</v>
      </c>
      <c r="I36" s="79">
        <f t="shared" si="8"/>
        <v>0</v>
      </c>
    </row>
    <row r="37" spans="1:9" s="3" customFormat="1" ht="54.95" customHeight="1" x14ac:dyDescent="0.25">
      <c r="A37" s="62" t="s">
        <v>30</v>
      </c>
      <c r="B37" s="63" t="s">
        <v>20</v>
      </c>
      <c r="C37" s="64">
        <v>89449</v>
      </c>
      <c r="D37" s="45" t="s">
        <v>79</v>
      </c>
      <c r="E37" s="65" t="s">
        <v>569</v>
      </c>
      <c r="F37" s="66">
        <v>1.33</v>
      </c>
      <c r="G37" s="66"/>
      <c r="H37" s="66">
        <f t="shared" si="7"/>
        <v>0</v>
      </c>
      <c r="I37" s="79">
        <f t="shared" si="8"/>
        <v>0</v>
      </c>
    </row>
    <row r="38" spans="1:9" s="3" customFormat="1" ht="54.95" customHeight="1" x14ac:dyDescent="0.25">
      <c r="A38" s="62" t="s">
        <v>70</v>
      </c>
      <c r="B38" s="63" t="s">
        <v>20</v>
      </c>
      <c r="C38" s="64">
        <v>89450</v>
      </c>
      <c r="D38" s="45" t="s">
        <v>387</v>
      </c>
      <c r="E38" s="65" t="s">
        <v>569</v>
      </c>
      <c r="F38" s="66">
        <v>0.4</v>
      </c>
      <c r="G38" s="66"/>
      <c r="H38" s="66">
        <f t="shared" si="7"/>
        <v>0</v>
      </c>
      <c r="I38" s="79">
        <f t="shared" si="8"/>
        <v>0</v>
      </c>
    </row>
    <row r="39" spans="1:9" s="3" customFormat="1" ht="54.95" customHeight="1" x14ac:dyDescent="0.25">
      <c r="A39" s="62" t="s">
        <v>71</v>
      </c>
      <c r="B39" s="63" t="s">
        <v>20</v>
      </c>
      <c r="C39" s="64">
        <v>89451</v>
      </c>
      <c r="D39" s="45" t="s">
        <v>80</v>
      </c>
      <c r="E39" s="65" t="s">
        <v>569</v>
      </c>
      <c r="F39" s="66">
        <v>3.7</v>
      </c>
      <c r="G39" s="66"/>
      <c r="H39" s="66">
        <f t="shared" si="7"/>
        <v>0</v>
      </c>
      <c r="I39" s="79">
        <f t="shared" si="8"/>
        <v>0</v>
      </c>
    </row>
    <row r="40" spans="1:9" s="3" customFormat="1" ht="39.950000000000003" customHeight="1" x14ac:dyDescent="0.25">
      <c r="A40" s="62" t="s">
        <v>327</v>
      </c>
      <c r="B40" s="63" t="s">
        <v>20</v>
      </c>
      <c r="C40" s="64">
        <v>90443</v>
      </c>
      <c r="D40" s="45" t="s">
        <v>388</v>
      </c>
      <c r="E40" s="65" t="s">
        <v>569</v>
      </c>
      <c r="F40" s="66">
        <v>3.1</v>
      </c>
      <c r="G40" s="66"/>
      <c r="H40" s="66">
        <f t="shared" si="7"/>
        <v>0</v>
      </c>
      <c r="I40" s="79">
        <f t="shared" si="8"/>
        <v>0</v>
      </c>
    </row>
    <row r="41" spans="1:9" s="2" customFormat="1" ht="54.95" customHeight="1" x14ac:dyDescent="0.25">
      <c r="A41" s="62" t="s">
        <v>322</v>
      </c>
      <c r="B41" s="63" t="s">
        <v>20</v>
      </c>
      <c r="C41" s="64">
        <v>91222</v>
      </c>
      <c r="D41" s="45" t="s">
        <v>389</v>
      </c>
      <c r="E41" s="65" t="s">
        <v>569</v>
      </c>
      <c r="F41" s="66">
        <v>1</v>
      </c>
      <c r="G41" s="66"/>
      <c r="H41" s="66">
        <f>ROUND(SUM(G41*1.2),2)</f>
        <v>0</v>
      </c>
      <c r="I41" s="79">
        <f t="shared" si="8"/>
        <v>0</v>
      </c>
    </row>
    <row r="42" spans="1:9" s="105" customFormat="1" ht="54.95" customHeight="1" x14ac:dyDescent="0.25">
      <c r="A42" s="100" t="s">
        <v>399</v>
      </c>
      <c r="B42" s="85" t="s">
        <v>20</v>
      </c>
      <c r="C42" s="86">
        <v>90444</v>
      </c>
      <c r="D42" s="101" t="s">
        <v>390</v>
      </c>
      <c r="E42" s="102" t="s">
        <v>569</v>
      </c>
      <c r="F42" s="103">
        <v>0.4</v>
      </c>
      <c r="G42" s="103"/>
      <c r="H42" s="103">
        <f t="shared" ref="H42:H77" si="9">ROUND(SUM(G42*1.2),2)</f>
        <v>0</v>
      </c>
      <c r="I42" s="104">
        <f t="shared" si="8"/>
        <v>0</v>
      </c>
    </row>
    <row r="43" spans="1:9" s="105" customFormat="1" ht="54.95" customHeight="1" x14ac:dyDescent="0.25">
      <c r="A43" s="100" t="s">
        <v>400</v>
      </c>
      <c r="B43" s="85" t="s">
        <v>20</v>
      </c>
      <c r="C43" s="86">
        <v>90445</v>
      </c>
      <c r="D43" s="101" t="s">
        <v>84</v>
      </c>
      <c r="E43" s="102" t="s">
        <v>569</v>
      </c>
      <c r="F43" s="103">
        <v>1.8</v>
      </c>
      <c r="G43" s="103"/>
      <c r="H43" s="103">
        <f t="shared" si="9"/>
        <v>0</v>
      </c>
      <c r="I43" s="104">
        <f t="shared" si="8"/>
        <v>0</v>
      </c>
    </row>
    <row r="44" spans="1:9" s="2" customFormat="1" ht="54.95" customHeight="1" x14ac:dyDescent="0.25">
      <c r="A44" s="62" t="s">
        <v>401</v>
      </c>
      <c r="B44" s="63" t="s">
        <v>20</v>
      </c>
      <c r="C44" s="64">
        <v>90466</v>
      </c>
      <c r="D44" s="45" t="s">
        <v>85</v>
      </c>
      <c r="E44" s="65" t="s">
        <v>569</v>
      </c>
      <c r="F44" s="66">
        <v>3.1</v>
      </c>
      <c r="G44" s="66"/>
      <c r="H44" s="66">
        <f t="shared" si="9"/>
        <v>0</v>
      </c>
      <c r="I44" s="79">
        <f t="shared" si="8"/>
        <v>0</v>
      </c>
    </row>
    <row r="45" spans="1:9" s="2" customFormat="1" ht="54.95" customHeight="1" x14ac:dyDescent="0.25">
      <c r="A45" s="62" t="s">
        <v>402</v>
      </c>
      <c r="B45" s="63" t="s">
        <v>20</v>
      </c>
      <c r="C45" s="64">
        <v>90467</v>
      </c>
      <c r="D45" s="45" t="s">
        <v>86</v>
      </c>
      <c r="E45" s="65" t="s">
        <v>569</v>
      </c>
      <c r="F45" s="66">
        <v>1</v>
      </c>
      <c r="G45" s="66"/>
      <c r="H45" s="66">
        <f>ROUND(SUM(G45*1.2),2)</f>
        <v>0</v>
      </c>
      <c r="I45" s="79">
        <f t="shared" si="8"/>
        <v>0</v>
      </c>
    </row>
    <row r="46" spans="1:9" s="3" customFormat="1" ht="69.95" customHeight="1" x14ac:dyDescent="0.25">
      <c r="A46" s="62" t="s">
        <v>403</v>
      </c>
      <c r="B46" s="63" t="s">
        <v>20</v>
      </c>
      <c r="C46" s="64">
        <v>89429</v>
      </c>
      <c r="D46" s="45" t="s">
        <v>87</v>
      </c>
      <c r="E46" s="65" t="s">
        <v>566</v>
      </c>
      <c r="F46" s="66">
        <v>2</v>
      </c>
      <c r="G46" s="66"/>
      <c r="H46" s="66">
        <f t="shared" si="9"/>
        <v>0</v>
      </c>
      <c r="I46" s="79">
        <f t="shared" si="8"/>
        <v>0</v>
      </c>
    </row>
    <row r="47" spans="1:9" s="3" customFormat="1" ht="69.95" customHeight="1" x14ac:dyDescent="0.25">
      <c r="A47" s="62" t="s">
        <v>404</v>
      </c>
      <c r="B47" s="63" t="s">
        <v>20</v>
      </c>
      <c r="C47" s="64">
        <v>89595</v>
      </c>
      <c r="D47" s="45" t="s">
        <v>88</v>
      </c>
      <c r="E47" s="65" t="s">
        <v>566</v>
      </c>
      <c r="F47" s="66">
        <v>1</v>
      </c>
      <c r="G47" s="66"/>
      <c r="H47" s="66">
        <f t="shared" si="9"/>
        <v>0</v>
      </c>
      <c r="I47" s="79">
        <f t="shared" si="8"/>
        <v>0</v>
      </c>
    </row>
    <row r="48" spans="1:9" s="3" customFormat="1" ht="69.95" customHeight="1" x14ac:dyDescent="0.25">
      <c r="A48" s="62" t="s">
        <v>405</v>
      </c>
      <c r="B48" s="63" t="s">
        <v>20</v>
      </c>
      <c r="C48" s="64">
        <v>89610</v>
      </c>
      <c r="D48" s="45" t="s">
        <v>89</v>
      </c>
      <c r="E48" s="65" t="s">
        <v>566</v>
      </c>
      <c r="F48" s="66">
        <v>1</v>
      </c>
      <c r="G48" s="66"/>
      <c r="H48" s="66">
        <f>ROUND(SUM(G48*1.2),2)</f>
        <v>0</v>
      </c>
      <c r="I48" s="79">
        <f t="shared" si="8"/>
        <v>0</v>
      </c>
    </row>
    <row r="49" spans="1:9" s="3" customFormat="1" ht="69.95" customHeight="1" x14ac:dyDescent="0.25">
      <c r="A49" s="62" t="s">
        <v>406</v>
      </c>
      <c r="B49" s="63" t="s">
        <v>20</v>
      </c>
      <c r="C49" s="64">
        <v>89613</v>
      </c>
      <c r="D49" s="45" t="s">
        <v>90</v>
      </c>
      <c r="E49" s="65" t="s">
        <v>566</v>
      </c>
      <c r="F49" s="66">
        <v>1</v>
      </c>
      <c r="G49" s="66"/>
      <c r="H49" s="66">
        <f t="shared" si="9"/>
        <v>0</v>
      </c>
      <c r="I49" s="79">
        <f t="shared" si="8"/>
        <v>0</v>
      </c>
    </row>
    <row r="50" spans="1:9" s="3" customFormat="1" ht="69.95" customHeight="1" x14ac:dyDescent="0.25">
      <c r="A50" s="62" t="s">
        <v>407</v>
      </c>
      <c r="B50" s="63" t="s">
        <v>20</v>
      </c>
      <c r="C50" s="64">
        <v>89714</v>
      </c>
      <c r="D50" s="45" t="s">
        <v>92</v>
      </c>
      <c r="E50" s="65" t="s">
        <v>569</v>
      </c>
      <c r="F50" s="66">
        <v>4.75</v>
      </c>
      <c r="G50" s="66"/>
      <c r="H50" s="66">
        <f>ROUND(SUM(G50*1.2),2)</f>
        <v>0</v>
      </c>
      <c r="I50" s="79">
        <f t="shared" si="8"/>
        <v>0</v>
      </c>
    </row>
    <row r="51" spans="1:9" s="3" customFormat="1" ht="69.95" customHeight="1" x14ac:dyDescent="0.25">
      <c r="A51" s="62" t="s">
        <v>552</v>
      </c>
      <c r="B51" s="63" t="s">
        <v>20</v>
      </c>
      <c r="C51" s="64">
        <v>89746</v>
      </c>
      <c r="D51" s="45" t="s">
        <v>95</v>
      </c>
      <c r="E51" s="65" t="s">
        <v>566</v>
      </c>
      <c r="F51" s="66">
        <v>1</v>
      </c>
      <c r="G51" s="66"/>
      <c r="H51" s="66">
        <f t="shared" si="9"/>
        <v>0</v>
      </c>
      <c r="I51" s="79">
        <f t="shared" si="8"/>
        <v>0</v>
      </c>
    </row>
    <row r="52" spans="1:9" s="3" customFormat="1" ht="69.95" customHeight="1" x14ac:dyDescent="0.25">
      <c r="A52" s="62" t="s">
        <v>553</v>
      </c>
      <c r="B52" s="63" t="s">
        <v>20</v>
      </c>
      <c r="C52" s="64">
        <v>89744</v>
      </c>
      <c r="D52" s="45" t="s">
        <v>392</v>
      </c>
      <c r="E52" s="65" t="s">
        <v>566</v>
      </c>
      <c r="F52" s="66">
        <v>1</v>
      </c>
      <c r="G52" s="66"/>
      <c r="H52" s="66">
        <f t="shared" si="9"/>
        <v>0</v>
      </c>
      <c r="I52" s="79">
        <f t="shared" si="8"/>
        <v>0</v>
      </c>
    </row>
    <row r="53" spans="1:9" s="3" customFormat="1" ht="39.950000000000003" customHeight="1" x14ac:dyDescent="0.25">
      <c r="A53" s="62" t="s">
        <v>408</v>
      </c>
      <c r="B53" s="63" t="s">
        <v>7</v>
      </c>
      <c r="C53" s="64" t="s">
        <v>620</v>
      </c>
      <c r="D53" s="45" t="s">
        <v>619</v>
      </c>
      <c r="E53" s="65" t="s">
        <v>566</v>
      </c>
      <c r="F53" s="66">
        <v>1</v>
      </c>
      <c r="G53" s="66"/>
      <c r="H53" s="66">
        <f>ROUND((SUM(G53/1.23)*1.2),2)</f>
        <v>0</v>
      </c>
      <c r="I53" s="79">
        <f t="shared" si="8"/>
        <v>0</v>
      </c>
    </row>
    <row r="54" spans="1:9" s="3" customFormat="1" ht="54.95" customHeight="1" x14ac:dyDescent="0.25">
      <c r="A54" s="62" t="s">
        <v>409</v>
      </c>
      <c r="B54" s="63" t="s">
        <v>20</v>
      </c>
      <c r="C54" s="64">
        <v>89711</v>
      </c>
      <c r="D54" s="45" t="s">
        <v>96</v>
      </c>
      <c r="E54" s="65" t="s">
        <v>569</v>
      </c>
      <c r="F54" s="66">
        <v>1.67</v>
      </c>
      <c r="G54" s="66"/>
      <c r="H54" s="66">
        <f t="shared" si="9"/>
        <v>0</v>
      </c>
      <c r="I54" s="79">
        <f t="shared" si="8"/>
        <v>0</v>
      </c>
    </row>
    <row r="55" spans="1:9" s="3" customFormat="1" ht="54.95" customHeight="1" x14ac:dyDescent="0.25">
      <c r="A55" s="62" t="s">
        <v>410</v>
      </c>
      <c r="B55" s="63" t="s">
        <v>20</v>
      </c>
      <c r="C55" s="64">
        <v>89712</v>
      </c>
      <c r="D55" s="45" t="s">
        <v>97</v>
      </c>
      <c r="E55" s="65" t="s">
        <v>569</v>
      </c>
      <c r="F55" s="66">
        <v>3.72</v>
      </c>
      <c r="G55" s="66"/>
      <c r="H55" s="66">
        <f t="shared" si="9"/>
        <v>0</v>
      </c>
      <c r="I55" s="79">
        <f t="shared" si="8"/>
        <v>0</v>
      </c>
    </row>
    <row r="56" spans="1:9" s="3" customFormat="1" ht="54.95" customHeight="1" x14ac:dyDescent="0.25">
      <c r="A56" s="62" t="s">
        <v>411</v>
      </c>
      <c r="B56" s="63" t="s">
        <v>20</v>
      </c>
      <c r="C56" s="64">
        <v>89713</v>
      </c>
      <c r="D56" s="45" t="s">
        <v>98</v>
      </c>
      <c r="E56" s="65" t="s">
        <v>569</v>
      </c>
      <c r="F56" s="66">
        <v>0.77</v>
      </c>
      <c r="G56" s="66"/>
      <c r="H56" s="66">
        <f t="shared" si="9"/>
        <v>0</v>
      </c>
      <c r="I56" s="79">
        <f t="shared" si="8"/>
        <v>0</v>
      </c>
    </row>
    <row r="57" spans="1:9" s="3" customFormat="1" ht="54.95" customHeight="1" x14ac:dyDescent="0.25">
      <c r="A57" s="62" t="s">
        <v>412</v>
      </c>
      <c r="B57" s="63" t="s">
        <v>20</v>
      </c>
      <c r="C57" s="64">
        <v>89714</v>
      </c>
      <c r="D57" s="45" t="s">
        <v>99</v>
      </c>
      <c r="E57" s="65" t="s">
        <v>569</v>
      </c>
      <c r="F57" s="66">
        <v>2.88</v>
      </c>
      <c r="G57" s="66"/>
      <c r="H57" s="66">
        <f t="shared" si="9"/>
        <v>0</v>
      </c>
      <c r="I57" s="79">
        <f t="shared" si="8"/>
        <v>0</v>
      </c>
    </row>
    <row r="58" spans="1:9" s="3" customFormat="1" ht="54.95" customHeight="1" x14ac:dyDescent="0.25">
      <c r="A58" s="62" t="s">
        <v>413</v>
      </c>
      <c r="B58" s="63" t="s">
        <v>20</v>
      </c>
      <c r="C58" s="64">
        <v>89849</v>
      </c>
      <c r="D58" s="45" t="s">
        <v>100</v>
      </c>
      <c r="E58" s="65" t="s">
        <v>569</v>
      </c>
      <c r="F58" s="66">
        <v>2.77</v>
      </c>
      <c r="G58" s="66"/>
      <c r="H58" s="66">
        <f t="shared" si="9"/>
        <v>0</v>
      </c>
      <c r="I58" s="79">
        <f t="shared" si="8"/>
        <v>0</v>
      </c>
    </row>
    <row r="59" spans="1:9" s="3" customFormat="1" ht="20.100000000000001" customHeight="1" x14ac:dyDescent="0.25">
      <c r="A59" s="62" t="s">
        <v>414</v>
      </c>
      <c r="B59" s="63" t="s">
        <v>7</v>
      </c>
      <c r="C59" s="64" t="s">
        <v>94</v>
      </c>
      <c r="D59" s="45" t="s">
        <v>101</v>
      </c>
      <c r="E59" s="65" t="s">
        <v>568</v>
      </c>
      <c r="F59" s="66">
        <v>0.7</v>
      </c>
      <c r="G59" s="66"/>
      <c r="H59" s="66">
        <f>ROUND((SUM(G59/1.23)*1.2),2)</f>
        <v>0</v>
      </c>
      <c r="I59" s="79">
        <f t="shared" si="8"/>
        <v>0</v>
      </c>
    </row>
    <row r="60" spans="1:9" s="3" customFormat="1" ht="54.95" customHeight="1" x14ac:dyDescent="0.25">
      <c r="A60" s="62" t="s">
        <v>415</v>
      </c>
      <c r="B60" s="63" t="s">
        <v>20</v>
      </c>
      <c r="C60" s="64">
        <v>90467</v>
      </c>
      <c r="D60" s="45" t="s">
        <v>86</v>
      </c>
      <c r="E60" s="65" t="s">
        <v>569</v>
      </c>
      <c r="F60" s="66">
        <v>2.96</v>
      </c>
      <c r="G60" s="66"/>
      <c r="H60" s="66">
        <f t="shared" si="9"/>
        <v>0</v>
      </c>
      <c r="I60" s="79">
        <f t="shared" si="8"/>
        <v>0</v>
      </c>
    </row>
    <row r="61" spans="1:9" s="3" customFormat="1" ht="69.95" customHeight="1" x14ac:dyDescent="0.25">
      <c r="A61" s="62" t="s">
        <v>416</v>
      </c>
      <c r="B61" s="63" t="s">
        <v>20</v>
      </c>
      <c r="C61" s="64">
        <v>89546</v>
      </c>
      <c r="D61" s="45" t="s">
        <v>158</v>
      </c>
      <c r="E61" s="65" t="s">
        <v>566</v>
      </c>
      <c r="F61" s="66">
        <v>1</v>
      </c>
      <c r="G61" s="66"/>
      <c r="H61" s="66">
        <f t="shared" si="9"/>
        <v>0</v>
      </c>
      <c r="I61" s="79">
        <f t="shared" si="8"/>
        <v>0</v>
      </c>
    </row>
    <row r="62" spans="1:9" s="3" customFormat="1" ht="69.95" customHeight="1" x14ac:dyDescent="0.25">
      <c r="A62" s="62" t="s">
        <v>417</v>
      </c>
      <c r="B62" s="63" t="s">
        <v>20</v>
      </c>
      <c r="C62" s="64">
        <v>89728</v>
      </c>
      <c r="D62" s="45" t="s">
        <v>159</v>
      </c>
      <c r="E62" s="65" t="s">
        <v>566</v>
      </c>
      <c r="F62" s="66">
        <v>2</v>
      </c>
      <c r="G62" s="66"/>
      <c r="H62" s="66">
        <f t="shared" si="9"/>
        <v>0</v>
      </c>
      <c r="I62" s="79">
        <f t="shared" si="8"/>
        <v>0</v>
      </c>
    </row>
    <row r="63" spans="1:9" s="3" customFormat="1" ht="84.95" customHeight="1" x14ac:dyDescent="0.25">
      <c r="A63" s="62" t="s">
        <v>418</v>
      </c>
      <c r="B63" s="63" t="s">
        <v>20</v>
      </c>
      <c r="C63" s="64">
        <v>89746</v>
      </c>
      <c r="D63" s="45" t="s">
        <v>160</v>
      </c>
      <c r="E63" s="65" t="s">
        <v>566</v>
      </c>
      <c r="F63" s="66">
        <v>1</v>
      </c>
      <c r="G63" s="66"/>
      <c r="H63" s="66">
        <f t="shared" si="9"/>
        <v>0</v>
      </c>
      <c r="I63" s="79">
        <f t="shared" si="8"/>
        <v>0</v>
      </c>
    </row>
    <row r="64" spans="1:9" s="3" customFormat="1" ht="69.95" customHeight="1" x14ac:dyDescent="0.25">
      <c r="A64" s="62" t="s">
        <v>565</v>
      </c>
      <c r="B64" s="63" t="s">
        <v>20</v>
      </c>
      <c r="C64" s="64">
        <v>89731</v>
      </c>
      <c r="D64" s="45" t="s">
        <v>161</v>
      </c>
      <c r="E64" s="65" t="s">
        <v>566</v>
      </c>
      <c r="F64" s="66">
        <v>1</v>
      </c>
      <c r="G64" s="66"/>
      <c r="H64" s="66">
        <f t="shared" si="9"/>
        <v>0</v>
      </c>
      <c r="I64" s="79">
        <f t="shared" si="8"/>
        <v>0</v>
      </c>
    </row>
    <row r="65" spans="1:9" s="3" customFormat="1" ht="69.95" customHeight="1" x14ac:dyDescent="0.25">
      <c r="A65" s="62" t="s">
        <v>419</v>
      </c>
      <c r="B65" s="63" t="s">
        <v>20</v>
      </c>
      <c r="C65" s="64">
        <v>89726</v>
      </c>
      <c r="D65" s="45" t="s">
        <v>162</v>
      </c>
      <c r="E65" s="65" t="s">
        <v>566</v>
      </c>
      <c r="F65" s="66">
        <v>1</v>
      </c>
      <c r="G65" s="66"/>
      <c r="H65" s="66">
        <f t="shared" si="9"/>
        <v>0</v>
      </c>
      <c r="I65" s="79">
        <f t="shared" si="8"/>
        <v>0</v>
      </c>
    </row>
    <row r="66" spans="1:9" s="3" customFormat="1" ht="69.95" customHeight="1" x14ac:dyDescent="0.25">
      <c r="A66" s="62" t="s">
        <v>420</v>
      </c>
      <c r="B66" s="63" t="s">
        <v>20</v>
      </c>
      <c r="C66" s="64">
        <v>89732</v>
      </c>
      <c r="D66" s="45" t="s">
        <v>393</v>
      </c>
      <c r="E66" s="65" t="s">
        <v>566</v>
      </c>
      <c r="F66" s="66">
        <v>1</v>
      </c>
      <c r="G66" s="66"/>
      <c r="H66" s="66">
        <f t="shared" si="9"/>
        <v>0</v>
      </c>
      <c r="I66" s="79">
        <f t="shared" si="8"/>
        <v>0</v>
      </c>
    </row>
    <row r="67" spans="1:9" s="3" customFormat="1" ht="69.95" customHeight="1" x14ac:dyDescent="0.25">
      <c r="A67" s="62" t="s">
        <v>421</v>
      </c>
      <c r="B67" s="63" t="s">
        <v>20</v>
      </c>
      <c r="C67" s="64">
        <v>89744</v>
      </c>
      <c r="D67" s="45" t="s">
        <v>163</v>
      </c>
      <c r="E67" s="65" t="s">
        <v>566</v>
      </c>
      <c r="F67" s="66">
        <v>1</v>
      </c>
      <c r="G67" s="66"/>
      <c r="H67" s="66">
        <f t="shared" si="9"/>
        <v>0</v>
      </c>
      <c r="I67" s="79">
        <f t="shared" si="8"/>
        <v>0</v>
      </c>
    </row>
    <row r="68" spans="1:9" s="3" customFormat="1" ht="69.95" customHeight="1" x14ac:dyDescent="0.25">
      <c r="A68" s="62" t="s">
        <v>422</v>
      </c>
      <c r="B68" s="63" t="s">
        <v>20</v>
      </c>
      <c r="C68" s="64">
        <v>89737</v>
      </c>
      <c r="D68" s="45" t="s">
        <v>164</v>
      </c>
      <c r="E68" s="65" t="s">
        <v>566</v>
      </c>
      <c r="F68" s="66">
        <v>1</v>
      </c>
      <c r="G68" s="66"/>
      <c r="H68" s="66">
        <f t="shared" si="9"/>
        <v>0</v>
      </c>
      <c r="I68" s="79">
        <f t="shared" si="8"/>
        <v>0</v>
      </c>
    </row>
    <row r="69" spans="1:9" s="3" customFormat="1" ht="69.95" customHeight="1" x14ac:dyDescent="0.25">
      <c r="A69" s="62" t="s">
        <v>423</v>
      </c>
      <c r="B69" s="63" t="s">
        <v>20</v>
      </c>
      <c r="C69" s="64">
        <v>89731</v>
      </c>
      <c r="D69" s="45" t="s">
        <v>161</v>
      </c>
      <c r="E69" s="65" t="s">
        <v>566</v>
      </c>
      <c r="F69" s="66">
        <v>1</v>
      </c>
      <c r="G69" s="66"/>
      <c r="H69" s="66">
        <f t="shared" si="9"/>
        <v>0</v>
      </c>
      <c r="I69" s="79">
        <f t="shared" si="8"/>
        <v>0</v>
      </c>
    </row>
    <row r="70" spans="1:9" s="3" customFormat="1" ht="69.95" customHeight="1" x14ac:dyDescent="0.25">
      <c r="A70" s="62" t="s">
        <v>424</v>
      </c>
      <c r="B70" s="63" t="s">
        <v>20</v>
      </c>
      <c r="C70" s="64">
        <v>89724</v>
      </c>
      <c r="D70" s="45" t="s">
        <v>165</v>
      </c>
      <c r="E70" s="65" t="s">
        <v>566</v>
      </c>
      <c r="F70" s="66">
        <v>1</v>
      </c>
      <c r="G70" s="66"/>
      <c r="H70" s="66">
        <f t="shared" si="9"/>
        <v>0</v>
      </c>
      <c r="I70" s="79">
        <f t="shared" si="8"/>
        <v>0</v>
      </c>
    </row>
    <row r="71" spans="1:9" s="3" customFormat="1" ht="69.95" customHeight="1" x14ac:dyDescent="0.25">
      <c r="A71" s="62" t="s">
        <v>425</v>
      </c>
      <c r="B71" s="63" t="s">
        <v>20</v>
      </c>
      <c r="C71" s="64">
        <v>89797</v>
      </c>
      <c r="D71" s="45" t="s">
        <v>166</v>
      </c>
      <c r="E71" s="65" t="s">
        <v>566</v>
      </c>
      <c r="F71" s="66">
        <v>1</v>
      </c>
      <c r="G71" s="66"/>
      <c r="H71" s="66">
        <f t="shared" si="9"/>
        <v>0</v>
      </c>
      <c r="I71" s="79">
        <f t="shared" si="8"/>
        <v>0</v>
      </c>
    </row>
    <row r="72" spans="1:9" s="3" customFormat="1" ht="69.95" customHeight="1" x14ac:dyDescent="0.25">
      <c r="A72" s="62" t="s">
        <v>426</v>
      </c>
      <c r="B72" s="63" t="s">
        <v>20</v>
      </c>
      <c r="C72" s="64">
        <v>89827</v>
      </c>
      <c r="D72" s="45" t="s">
        <v>167</v>
      </c>
      <c r="E72" s="65" t="s">
        <v>566</v>
      </c>
      <c r="F72" s="66">
        <v>1</v>
      </c>
      <c r="G72" s="66"/>
      <c r="H72" s="66">
        <f t="shared" si="9"/>
        <v>0</v>
      </c>
      <c r="I72" s="79">
        <f t="shared" si="8"/>
        <v>0</v>
      </c>
    </row>
    <row r="73" spans="1:9" s="3" customFormat="1" ht="69.95" customHeight="1" x14ac:dyDescent="0.25">
      <c r="A73" s="62" t="s">
        <v>427</v>
      </c>
      <c r="B73" s="63" t="s">
        <v>20</v>
      </c>
      <c r="C73" s="64">
        <v>89782</v>
      </c>
      <c r="D73" s="45" t="s">
        <v>168</v>
      </c>
      <c r="E73" s="65" t="s">
        <v>566</v>
      </c>
      <c r="F73" s="66">
        <v>1</v>
      </c>
      <c r="G73" s="66"/>
      <c r="H73" s="66">
        <f t="shared" si="9"/>
        <v>0</v>
      </c>
      <c r="I73" s="79">
        <f t="shared" si="8"/>
        <v>0</v>
      </c>
    </row>
    <row r="74" spans="1:9" s="3" customFormat="1" ht="69.95" customHeight="1" x14ac:dyDescent="0.25">
      <c r="A74" s="62" t="s">
        <v>428</v>
      </c>
      <c r="B74" s="63" t="s">
        <v>20</v>
      </c>
      <c r="C74" s="64">
        <v>89825</v>
      </c>
      <c r="D74" s="45" t="s">
        <v>169</v>
      </c>
      <c r="E74" s="65" t="s">
        <v>566</v>
      </c>
      <c r="F74" s="66">
        <v>1</v>
      </c>
      <c r="G74" s="66"/>
      <c r="H74" s="66">
        <f t="shared" si="9"/>
        <v>0</v>
      </c>
      <c r="I74" s="79">
        <f t="shared" si="8"/>
        <v>0</v>
      </c>
    </row>
    <row r="75" spans="1:9" s="3" customFormat="1" ht="69.95" customHeight="1" x14ac:dyDescent="0.25">
      <c r="A75" s="62" t="s">
        <v>429</v>
      </c>
      <c r="B75" s="63" t="s">
        <v>20</v>
      </c>
      <c r="C75" s="64">
        <v>89708</v>
      </c>
      <c r="D75" s="45" t="s">
        <v>170</v>
      </c>
      <c r="E75" s="65" t="s">
        <v>566</v>
      </c>
      <c r="F75" s="66">
        <v>1</v>
      </c>
      <c r="G75" s="66"/>
      <c r="H75" s="66">
        <f t="shared" si="9"/>
        <v>0</v>
      </c>
      <c r="I75" s="79">
        <f t="shared" si="8"/>
        <v>0</v>
      </c>
    </row>
    <row r="76" spans="1:9" s="3" customFormat="1" ht="54.95" customHeight="1" x14ac:dyDescent="0.25">
      <c r="A76" s="62" t="s">
        <v>430</v>
      </c>
      <c r="B76" s="63" t="s">
        <v>20</v>
      </c>
      <c r="C76" s="64">
        <v>98110</v>
      </c>
      <c r="D76" s="45" t="s">
        <v>171</v>
      </c>
      <c r="E76" s="65" t="s">
        <v>566</v>
      </c>
      <c r="F76" s="66">
        <v>1</v>
      </c>
      <c r="G76" s="66"/>
      <c r="H76" s="66">
        <f t="shared" si="9"/>
        <v>0</v>
      </c>
      <c r="I76" s="79">
        <f t="shared" si="8"/>
        <v>0</v>
      </c>
    </row>
    <row r="77" spans="1:9" s="3" customFormat="1" ht="65.099999999999994" customHeight="1" thickBot="1" x14ac:dyDescent="0.3">
      <c r="A77" s="71" t="s">
        <v>431</v>
      </c>
      <c r="B77" s="72" t="s">
        <v>20</v>
      </c>
      <c r="C77" s="73">
        <v>97974</v>
      </c>
      <c r="D77" s="46" t="s">
        <v>598</v>
      </c>
      <c r="E77" s="74" t="s">
        <v>566</v>
      </c>
      <c r="F77" s="75">
        <v>1</v>
      </c>
      <c r="G77" s="75"/>
      <c r="H77" s="75">
        <f t="shared" si="9"/>
        <v>0</v>
      </c>
      <c r="I77" s="78">
        <f t="shared" si="8"/>
        <v>0</v>
      </c>
    </row>
    <row r="78" spans="1:9" s="17" customFormat="1" ht="20.100000000000001" customHeight="1" thickBot="1" x14ac:dyDescent="0.3">
      <c r="A78" s="117" t="s">
        <v>1</v>
      </c>
      <c r="B78" s="118"/>
      <c r="C78" s="119"/>
      <c r="D78" s="119"/>
      <c r="E78" s="128"/>
      <c r="F78" s="129"/>
      <c r="G78" s="129"/>
      <c r="H78" s="130"/>
      <c r="I78" s="28">
        <f>ROUND(SUM(I34:I77),2)</f>
        <v>0</v>
      </c>
    </row>
    <row r="79" spans="1:9" s="14" customFormat="1" ht="20.100000000000001" customHeight="1" thickBot="1" x14ac:dyDescent="0.3">
      <c r="A79" s="120" t="s">
        <v>432</v>
      </c>
      <c r="B79" s="121"/>
      <c r="C79" s="121"/>
      <c r="D79" s="121"/>
      <c r="E79" s="121"/>
      <c r="F79" s="121"/>
      <c r="G79" s="121"/>
      <c r="H79" s="121"/>
      <c r="I79" s="122"/>
    </row>
    <row r="80" spans="1:9" s="3" customFormat="1" ht="69.95" customHeight="1" x14ac:dyDescent="0.25">
      <c r="A80" s="32" t="s">
        <v>26</v>
      </c>
      <c r="B80" s="90" t="s">
        <v>20</v>
      </c>
      <c r="C80" s="90">
        <v>101883</v>
      </c>
      <c r="D80" s="96" t="s">
        <v>599</v>
      </c>
      <c r="E80" s="91" t="s">
        <v>566</v>
      </c>
      <c r="F80" s="24">
        <v>3</v>
      </c>
      <c r="G80" s="24"/>
      <c r="H80" s="60">
        <f t="shared" ref="H80:H120" si="10">ROUND(SUM(G80*1.2),2)</f>
        <v>0</v>
      </c>
      <c r="I80" s="61">
        <f t="shared" ref="I80:I143" si="11">ROUND(SUM(F80*H80),2)</f>
        <v>0</v>
      </c>
    </row>
    <row r="81" spans="1:9" s="3" customFormat="1" ht="69.95" customHeight="1" x14ac:dyDescent="0.25">
      <c r="A81" s="8" t="s">
        <v>27</v>
      </c>
      <c r="B81" s="86" t="s">
        <v>20</v>
      </c>
      <c r="C81" s="86">
        <v>101879</v>
      </c>
      <c r="D81" s="97" t="s">
        <v>600</v>
      </c>
      <c r="E81" s="92" t="s">
        <v>566</v>
      </c>
      <c r="F81" s="9">
        <v>1</v>
      </c>
      <c r="G81" s="9"/>
      <c r="H81" s="66">
        <f t="shared" si="10"/>
        <v>0</v>
      </c>
      <c r="I81" s="79">
        <f t="shared" si="11"/>
        <v>0</v>
      </c>
    </row>
    <row r="82" spans="1:9" s="3" customFormat="1" ht="69.95" customHeight="1" x14ac:dyDescent="0.25">
      <c r="A82" s="8" t="s">
        <v>28</v>
      </c>
      <c r="B82" s="86" t="s">
        <v>20</v>
      </c>
      <c r="C82" s="86">
        <v>101881</v>
      </c>
      <c r="D82" s="97" t="s">
        <v>601</v>
      </c>
      <c r="E82" s="92" t="s">
        <v>566</v>
      </c>
      <c r="F82" s="9">
        <v>2</v>
      </c>
      <c r="G82" s="9"/>
      <c r="H82" s="66">
        <f t="shared" si="10"/>
        <v>0</v>
      </c>
      <c r="I82" s="79">
        <f t="shared" si="11"/>
        <v>0</v>
      </c>
    </row>
    <row r="83" spans="1:9" s="3" customFormat="1" ht="69.95" customHeight="1" x14ac:dyDescent="0.25">
      <c r="A83" s="8" t="s">
        <v>29</v>
      </c>
      <c r="B83" s="86" t="s">
        <v>20</v>
      </c>
      <c r="C83" s="86">
        <v>101881</v>
      </c>
      <c r="D83" s="97" t="s">
        <v>601</v>
      </c>
      <c r="E83" s="92" t="s">
        <v>566</v>
      </c>
      <c r="F83" s="9">
        <v>1</v>
      </c>
      <c r="G83" s="9"/>
      <c r="H83" s="66">
        <f>ROUND(SUM(G83*1.2),2)</f>
        <v>0</v>
      </c>
      <c r="I83" s="79">
        <f t="shared" si="11"/>
        <v>0</v>
      </c>
    </row>
    <row r="84" spans="1:9" s="3" customFormat="1" ht="39.950000000000003" customHeight="1" x14ac:dyDescent="0.25">
      <c r="A84" s="77" t="s">
        <v>78</v>
      </c>
      <c r="B84" s="64" t="s">
        <v>7</v>
      </c>
      <c r="C84" s="64" t="s">
        <v>178</v>
      </c>
      <c r="D84" s="98" t="s">
        <v>179</v>
      </c>
      <c r="E84" s="93" t="s">
        <v>566</v>
      </c>
      <c r="F84" s="66">
        <v>1</v>
      </c>
      <c r="G84" s="66"/>
      <c r="H84" s="66">
        <f>ROUND((SUM(G84/1.23)*1.2),2)</f>
        <v>0</v>
      </c>
      <c r="I84" s="79">
        <f t="shared" si="11"/>
        <v>0</v>
      </c>
    </row>
    <row r="85" spans="1:9" s="3" customFormat="1" ht="39.950000000000003" customHeight="1" x14ac:dyDescent="0.25">
      <c r="A85" s="77" t="s">
        <v>81</v>
      </c>
      <c r="B85" s="64" t="s">
        <v>20</v>
      </c>
      <c r="C85" s="64">
        <v>93660</v>
      </c>
      <c r="D85" s="98" t="s">
        <v>394</v>
      </c>
      <c r="E85" s="93" t="s">
        <v>566</v>
      </c>
      <c r="F85" s="66">
        <v>38</v>
      </c>
      <c r="G85" s="66"/>
      <c r="H85" s="66">
        <f t="shared" si="10"/>
        <v>0</v>
      </c>
      <c r="I85" s="79">
        <f t="shared" si="11"/>
        <v>0</v>
      </c>
    </row>
    <row r="86" spans="1:9" s="3" customFormat="1" ht="39.950000000000003" customHeight="1" x14ac:dyDescent="0.25">
      <c r="A86" s="77" t="s">
        <v>82</v>
      </c>
      <c r="B86" s="64" t="s">
        <v>20</v>
      </c>
      <c r="C86" s="64">
        <v>93662</v>
      </c>
      <c r="D86" s="98" t="s">
        <v>395</v>
      </c>
      <c r="E86" s="93" t="s">
        <v>566</v>
      </c>
      <c r="F86" s="66">
        <v>26</v>
      </c>
      <c r="G86" s="66"/>
      <c r="H86" s="66">
        <f t="shared" si="10"/>
        <v>0</v>
      </c>
      <c r="I86" s="79">
        <f t="shared" si="11"/>
        <v>0</v>
      </c>
    </row>
    <row r="87" spans="1:9" s="3" customFormat="1" ht="39.950000000000003" customHeight="1" x14ac:dyDescent="0.25">
      <c r="A87" s="77" t="s">
        <v>83</v>
      </c>
      <c r="B87" s="64" t="s">
        <v>20</v>
      </c>
      <c r="C87" s="64">
        <v>93664</v>
      </c>
      <c r="D87" s="98" t="s">
        <v>396</v>
      </c>
      <c r="E87" s="93" t="s">
        <v>566</v>
      </c>
      <c r="F87" s="66">
        <v>3</v>
      </c>
      <c r="G87" s="66"/>
      <c r="H87" s="66">
        <f t="shared" si="10"/>
        <v>0</v>
      </c>
      <c r="I87" s="79">
        <f t="shared" si="11"/>
        <v>0</v>
      </c>
    </row>
    <row r="88" spans="1:9" s="3" customFormat="1" ht="39.950000000000003" customHeight="1" x14ac:dyDescent="0.25">
      <c r="A88" s="77" t="s">
        <v>554</v>
      </c>
      <c r="B88" s="64" t="s">
        <v>20</v>
      </c>
      <c r="C88" s="64">
        <v>93669</v>
      </c>
      <c r="D88" s="98" t="s">
        <v>180</v>
      </c>
      <c r="E88" s="93" t="s">
        <v>566</v>
      </c>
      <c r="F88" s="66">
        <v>4</v>
      </c>
      <c r="G88" s="66"/>
      <c r="H88" s="66">
        <f t="shared" si="10"/>
        <v>0</v>
      </c>
      <c r="I88" s="79">
        <f t="shared" si="11"/>
        <v>0</v>
      </c>
    </row>
    <row r="89" spans="1:9" s="3" customFormat="1" ht="39.950000000000003" customHeight="1" x14ac:dyDescent="0.25">
      <c r="A89" s="77" t="s">
        <v>102</v>
      </c>
      <c r="B89" s="64" t="s">
        <v>20</v>
      </c>
      <c r="C89" s="64">
        <v>93673</v>
      </c>
      <c r="D89" s="98" t="s">
        <v>181</v>
      </c>
      <c r="E89" s="93" t="s">
        <v>566</v>
      </c>
      <c r="F89" s="66">
        <v>4</v>
      </c>
      <c r="G89" s="66"/>
      <c r="H89" s="66">
        <f t="shared" si="10"/>
        <v>0</v>
      </c>
      <c r="I89" s="79">
        <f t="shared" si="11"/>
        <v>0</v>
      </c>
    </row>
    <row r="90" spans="1:9" s="3" customFormat="1" ht="39.950000000000003" customHeight="1" x14ac:dyDescent="0.25">
      <c r="A90" s="77" t="s">
        <v>103</v>
      </c>
      <c r="B90" s="64" t="s">
        <v>589</v>
      </c>
      <c r="C90" s="64" t="s">
        <v>182</v>
      </c>
      <c r="D90" s="98" t="s">
        <v>183</v>
      </c>
      <c r="E90" s="93" t="s">
        <v>566</v>
      </c>
      <c r="F90" s="66">
        <v>4</v>
      </c>
      <c r="G90" s="66"/>
      <c r="H90" s="66">
        <f t="shared" si="10"/>
        <v>0</v>
      </c>
      <c r="I90" s="79">
        <f t="shared" si="11"/>
        <v>0</v>
      </c>
    </row>
    <row r="91" spans="1:9" ht="39.950000000000003" customHeight="1" x14ac:dyDescent="0.25">
      <c r="A91" s="77" t="s">
        <v>104</v>
      </c>
      <c r="B91" s="64" t="s">
        <v>7</v>
      </c>
      <c r="C91" s="64" t="s">
        <v>184</v>
      </c>
      <c r="D91" s="98" t="s">
        <v>185</v>
      </c>
      <c r="E91" s="93" t="s">
        <v>566</v>
      </c>
      <c r="F91" s="66">
        <v>30</v>
      </c>
      <c r="G91" s="66"/>
      <c r="H91" s="66">
        <f>ROUND((SUM(G91/1.23)*1.2),2)</f>
        <v>0</v>
      </c>
      <c r="I91" s="79">
        <f t="shared" si="11"/>
        <v>0</v>
      </c>
    </row>
    <row r="92" spans="1:9" ht="54.95" customHeight="1" x14ac:dyDescent="0.25">
      <c r="A92" s="77" t="s">
        <v>105</v>
      </c>
      <c r="B92" s="64" t="s">
        <v>20</v>
      </c>
      <c r="C92" s="64">
        <v>91854</v>
      </c>
      <c r="D92" s="98" t="s">
        <v>186</v>
      </c>
      <c r="E92" s="93" t="s">
        <v>569</v>
      </c>
      <c r="F92" s="66">
        <v>37.94</v>
      </c>
      <c r="G92" s="66"/>
      <c r="H92" s="66">
        <f t="shared" si="10"/>
        <v>0</v>
      </c>
      <c r="I92" s="79">
        <f t="shared" si="11"/>
        <v>0</v>
      </c>
    </row>
    <row r="93" spans="1:9" ht="54.95" customHeight="1" x14ac:dyDescent="0.25">
      <c r="A93" s="77" t="s">
        <v>106</v>
      </c>
      <c r="B93" s="64" t="s">
        <v>20</v>
      </c>
      <c r="C93" s="64">
        <v>91856</v>
      </c>
      <c r="D93" s="98" t="s">
        <v>187</v>
      </c>
      <c r="E93" s="93" t="s">
        <v>569</v>
      </c>
      <c r="F93" s="66">
        <v>0.6</v>
      </c>
      <c r="G93" s="66"/>
      <c r="H93" s="66">
        <f t="shared" si="10"/>
        <v>0</v>
      </c>
      <c r="I93" s="79">
        <f t="shared" si="11"/>
        <v>0</v>
      </c>
    </row>
    <row r="94" spans="1:9" ht="39.950000000000003" customHeight="1" x14ac:dyDescent="0.25">
      <c r="A94" s="77" t="s">
        <v>107</v>
      </c>
      <c r="B94" s="64" t="s">
        <v>589</v>
      </c>
      <c r="C94" s="64" t="s">
        <v>188</v>
      </c>
      <c r="D94" s="98" t="s">
        <v>189</v>
      </c>
      <c r="E94" s="93" t="s">
        <v>569</v>
      </c>
      <c r="F94" s="66">
        <v>9.3800000000000008</v>
      </c>
      <c r="G94" s="66"/>
      <c r="H94" s="66">
        <f t="shared" si="10"/>
        <v>0</v>
      </c>
      <c r="I94" s="79">
        <f t="shared" si="11"/>
        <v>0</v>
      </c>
    </row>
    <row r="95" spans="1:9" ht="39.950000000000003" customHeight="1" x14ac:dyDescent="0.25">
      <c r="A95" s="77" t="s">
        <v>108</v>
      </c>
      <c r="B95" s="64" t="s">
        <v>589</v>
      </c>
      <c r="C95" s="64" t="s">
        <v>191</v>
      </c>
      <c r="D95" s="98" t="s">
        <v>192</v>
      </c>
      <c r="E95" s="93" t="s">
        <v>569</v>
      </c>
      <c r="F95" s="66">
        <v>0.33</v>
      </c>
      <c r="G95" s="66"/>
      <c r="H95" s="66">
        <f t="shared" si="10"/>
        <v>0</v>
      </c>
      <c r="I95" s="79">
        <f t="shared" si="11"/>
        <v>0</v>
      </c>
    </row>
    <row r="96" spans="1:9" ht="39.950000000000003" customHeight="1" x14ac:dyDescent="0.25">
      <c r="A96" s="77" t="s">
        <v>109</v>
      </c>
      <c r="B96" s="64" t="s">
        <v>589</v>
      </c>
      <c r="C96" s="64" t="s">
        <v>193</v>
      </c>
      <c r="D96" s="98" t="s">
        <v>194</v>
      </c>
      <c r="E96" s="93" t="s">
        <v>569</v>
      </c>
      <c r="F96" s="66">
        <v>2.76</v>
      </c>
      <c r="G96" s="66"/>
      <c r="H96" s="66">
        <f t="shared" si="10"/>
        <v>0</v>
      </c>
      <c r="I96" s="79">
        <f t="shared" si="11"/>
        <v>0</v>
      </c>
    </row>
    <row r="97" spans="1:9" ht="20.100000000000001" customHeight="1" x14ac:dyDescent="0.25">
      <c r="A97" s="77" t="s">
        <v>110</v>
      </c>
      <c r="B97" s="64" t="s">
        <v>7</v>
      </c>
      <c r="C97" s="64" t="s">
        <v>94</v>
      </c>
      <c r="D97" s="98" t="s">
        <v>101</v>
      </c>
      <c r="E97" s="93" t="s">
        <v>568</v>
      </c>
      <c r="F97" s="66">
        <v>1.23</v>
      </c>
      <c r="G97" s="66"/>
      <c r="H97" s="66">
        <f>ROUND((SUM(G97/1.23)*1.2),2)</f>
        <v>0</v>
      </c>
      <c r="I97" s="79">
        <f t="shared" si="11"/>
        <v>0</v>
      </c>
    </row>
    <row r="98" spans="1:9" ht="39.950000000000003" customHeight="1" x14ac:dyDescent="0.25">
      <c r="A98" s="8" t="s">
        <v>111</v>
      </c>
      <c r="B98" s="64" t="s">
        <v>589</v>
      </c>
      <c r="C98" s="64" t="s">
        <v>195</v>
      </c>
      <c r="D98" s="98" t="s">
        <v>196</v>
      </c>
      <c r="E98" s="92" t="s">
        <v>566</v>
      </c>
      <c r="F98" s="9">
        <v>16</v>
      </c>
      <c r="G98" s="9"/>
      <c r="H98" s="66">
        <f t="shared" si="10"/>
        <v>0</v>
      </c>
      <c r="I98" s="79">
        <f t="shared" si="11"/>
        <v>0</v>
      </c>
    </row>
    <row r="99" spans="1:9" ht="54.95" customHeight="1" x14ac:dyDescent="0.25">
      <c r="A99" s="77" t="s">
        <v>112</v>
      </c>
      <c r="B99" s="64" t="s">
        <v>20</v>
      </c>
      <c r="C99" s="64">
        <v>91939</v>
      </c>
      <c r="D99" s="98" t="s">
        <v>197</v>
      </c>
      <c r="E99" s="93" t="s">
        <v>566</v>
      </c>
      <c r="F99" s="66">
        <v>2</v>
      </c>
      <c r="G99" s="66"/>
      <c r="H99" s="66">
        <f t="shared" si="10"/>
        <v>0</v>
      </c>
      <c r="I99" s="79">
        <f t="shared" si="11"/>
        <v>0</v>
      </c>
    </row>
    <row r="100" spans="1:9" ht="54.95" customHeight="1" x14ac:dyDescent="0.25">
      <c r="A100" s="77" t="s">
        <v>113</v>
      </c>
      <c r="B100" s="64" t="s">
        <v>20</v>
      </c>
      <c r="C100" s="64">
        <v>91940</v>
      </c>
      <c r="D100" s="98" t="s">
        <v>198</v>
      </c>
      <c r="E100" s="93" t="s">
        <v>566</v>
      </c>
      <c r="F100" s="66">
        <v>4</v>
      </c>
      <c r="G100" s="66"/>
      <c r="H100" s="66">
        <f t="shared" si="10"/>
        <v>0</v>
      </c>
      <c r="I100" s="79">
        <f t="shared" si="11"/>
        <v>0</v>
      </c>
    </row>
    <row r="101" spans="1:9" ht="54.95" customHeight="1" x14ac:dyDescent="0.25">
      <c r="A101" s="77" t="s">
        <v>114</v>
      </c>
      <c r="B101" s="64" t="s">
        <v>20</v>
      </c>
      <c r="C101" s="64">
        <v>91941</v>
      </c>
      <c r="D101" s="98" t="s">
        <v>199</v>
      </c>
      <c r="E101" s="93" t="s">
        <v>566</v>
      </c>
      <c r="F101" s="66">
        <v>1</v>
      </c>
      <c r="G101" s="66"/>
      <c r="H101" s="66">
        <f t="shared" si="10"/>
        <v>0</v>
      </c>
      <c r="I101" s="79">
        <f t="shared" si="11"/>
        <v>0</v>
      </c>
    </row>
    <row r="102" spans="1:9" ht="39.950000000000003" customHeight="1" x14ac:dyDescent="0.25">
      <c r="A102" s="77" t="s">
        <v>115</v>
      </c>
      <c r="B102" s="64" t="s">
        <v>20</v>
      </c>
      <c r="C102" s="64">
        <v>91937</v>
      </c>
      <c r="D102" s="98" t="s">
        <v>225</v>
      </c>
      <c r="E102" s="93" t="s">
        <v>566</v>
      </c>
      <c r="F102" s="66">
        <v>134</v>
      </c>
      <c r="G102" s="66"/>
      <c r="H102" s="66">
        <f t="shared" si="10"/>
        <v>0</v>
      </c>
      <c r="I102" s="79">
        <f t="shared" si="11"/>
        <v>0</v>
      </c>
    </row>
    <row r="103" spans="1:9" ht="54.95" customHeight="1" x14ac:dyDescent="0.25">
      <c r="A103" s="77" t="s">
        <v>116</v>
      </c>
      <c r="B103" s="64" t="s">
        <v>20</v>
      </c>
      <c r="C103" s="64">
        <v>91926</v>
      </c>
      <c r="D103" s="98" t="s">
        <v>226</v>
      </c>
      <c r="E103" s="93" t="s">
        <v>569</v>
      </c>
      <c r="F103" s="66">
        <v>5800.3</v>
      </c>
      <c r="G103" s="66"/>
      <c r="H103" s="66">
        <f t="shared" si="10"/>
        <v>0</v>
      </c>
      <c r="I103" s="79">
        <f t="shared" si="11"/>
        <v>0</v>
      </c>
    </row>
    <row r="104" spans="1:9" ht="54.95" customHeight="1" x14ac:dyDescent="0.25">
      <c r="A104" s="77" t="s">
        <v>117</v>
      </c>
      <c r="B104" s="64" t="s">
        <v>20</v>
      </c>
      <c r="C104" s="64">
        <v>91928</v>
      </c>
      <c r="D104" s="98" t="s">
        <v>227</v>
      </c>
      <c r="E104" s="93" t="s">
        <v>569</v>
      </c>
      <c r="F104" s="66">
        <v>1568.9</v>
      </c>
      <c r="G104" s="66"/>
      <c r="H104" s="66">
        <f t="shared" si="10"/>
        <v>0</v>
      </c>
      <c r="I104" s="79">
        <f t="shared" si="11"/>
        <v>0</v>
      </c>
    </row>
    <row r="105" spans="1:9" ht="54.95" customHeight="1" x14ac:dyDescent="0.25">
      <c r="A105" s="77" t="s">
        <v>118</v>
      </c>
      <c r="B105" s="64" t="s">
        <v>20</v>
      </c>
      <c r="C105" s="64">
        <v>91930</v>
      </c>
      <c r="D105" s="98" t="s">
        <v>228</v>
      </c>
      <c r="E105" s="93" t="s">
        <v>569</v>
      </c>
      <c r="F105" s="66">
        <v>201.75</v>
      </c>
      <c r="G105" s="66"/>
      <c r="H105" s="66">
        <f t="shared" si="10"/>
        <v>0</v>
      </c>
      <c r="I105" s="79">
        <f t="shared" si="11"/>
        <v>0</v>
      </c>
    </row>
    <row r="106" spans="1:9" ht="54.95" customHeight="1" x14ac:dyDescent="0.25">
      <c r="A106" s="77" t="s">
        <v>119</v>
      </c>
      <c r="B106" s="64" t="s">
        <v>20</v>
      </c>
      <c r="C106" s="64">
        <v>91934</v>
      </c>
      <c r="D106" s="98" t="s">
        <v>229</v>
      </c>
      <c r="E106" s="93" t="s">
        <v>569</v>
      </c>
      <c r="F106" s="66">
        <v>140.6</v>
      </c>
      <c r="G106" s="66"/>
      <c r="H106" s="66">
        <f t="shared" si="10"/>
        <v>0</v>
      </c>
      <c r="I106" s="79">
        <f t="shared" si="11"/>
        <v>0</v>
      </c>
    </row>
    <row r="107" spans="1:9" ht="69.95" customHeight="1" x14ac:dyDescent="0.25">
      <c r="A107" s="8" t="s">
        <v>120</v>
      </c>
      <c r="B107" s="86" t="s">
        <v>20</v>
      </c>
      <c r="C107" s="86">
        <v>101562</v>
      </c>
      <c r="D107" s="97" t="s">
        <v>602</v>
      </c>
      <c r="E107" s="92" t="s">
        <v>569</v>
      </c>
      <c r="F107" s="9">
        <v>145.6</v>
      </c>
      <c r="G107" s="9"/>
      <c r="H107" s="66">
        <f t="shared" si="10"/>
        <v>0</v>
      </c>
      <c r="I107" s="79">
        <f t="shared" si="11"/>
        <v>0</v>
      </c>
    </row>
    <row r="108" spans="1:9" ht="69.95" customHeight="1" x14ac:dyDescent="0.25">
      <c r="A108" s="8" t="s">
        <v>121</v>
      </c>
      <c r="B108" s="86" t="s">
        <v>20</v>
      </c>
      <c r="C108" s="86">
        <v>101563</v>
      </c>
      <c r="D108" s="97" t="s">
        <v>603</v>
      </c>
      <c r="E108" s="92" t="s">
        <v>569</v>
      </c>
      <c r="F108" s="9">
        <v>35.5</v>
      </c>
      <c r="G108" s="9"/>
      <c r="H108" s="66">
        <f t="shared" si="10"/>
        <v>0</v>
      </c>
      <c r="I108" s="79">
        <f t="shared" si="11"/>
        <v>0</v>
      </c>
    </row>
    <row r="109" spans="1:9" ht="69.95" customHeight="1" x14ac:dyDescent="0.25">
      <c r="A109" s="8" t="s">
        <v>122</v>
      </c>
      <c r="B109" s="86" t="s">
        <v>20</v>
      </c>
      <c r="C109" s="86">
        <v>101565</v>
      </c>
      <c r="D109" s="97" t="s">
        <v>604</v>
      </c>
      <c r="E109" s="92" t="s">
        <v>569</v>
      </c>
      <c r="F109" s="9">
        <v>141.9</v>
      </c>
      <c r="G109" s="9"/>
      <c r="H109" s="66">
        <f t="shared" si="10"/>
        <v>0</v>
      </c>
      <c r="I109" s="79">
        <f t="shared" si="11"/>
        <v>0</v>
      </c>
    </row>
    <row r="110" spans="1:9" ht="39.950000000000003" customHeight="1" x14ac:dyDescent="0.25">
      <c r="A110" s="8" t="s">
        <v>123</v>
      </c>
      <c r="B110" s="4" t="s">
        <v>589</v>
      </c>
      <c r="C110" s="4" t="s">
        <v>230</v>
      </c>
      <c r="D110" s="97" t="s">
        <v>231</v>
      </c>
      <c r="E110" s="92" t="s">
        <v>569</v>
      </c>
      <c r="F110" s="9">
        <v>37.299999999999997</v>
      </c>
      <c r="G110" s="9"/>
      <c r="H110" s="66">
        <f t="shared" si="10"/>
        <v>0</v>
      </c>
      <c r="I110" s="79">
        <f t="shared" si="11"/>
        <v>0</v>
      </c>
    </row>
    <row r="111" spans="1:9" ht="39.950000000000003" customHeight="1" x14ac:dyDescent="0.25">
      <c r="A111" s="8" t="s">
        <v>124</v>
      </c>
      <c r="B111" s="4" t="s">
        <v>589</v>
      </c>
      <c r="C111" s="4" t="s">
        <v>232</v>
      </c>
      <c r="D111" s="97" t="s">
        <v>233</v>
      </c>
      <c r="E111" s="92" t="s">
        <v>569</v>
      </c>
      <c r="F111" s="9">
        <v>58</v>
      </c>
      <c r="G111" s="9"/>
      <c r="H111" s="66">
        <f t="shared" si="10"/>
        <v>0</v>
      </c>
      <c r="I111" s="79">
        <f t="shared" si="11"/>
        <v>0</v>
      </c>
    </row>
    <row r="112" spans="1:9" ht="39.950000000000003" customHeight="1" x14ac:dyDescent="0.25">
      <c r="A112" s="8" t="s">
        <v>125</v>
      </c>
      <c r="B112" s="4" t="s">
        <v>589</v>
      </c>
      <c r="C112" s="4" t="s">
        <v>234</v>
      </c>
      <c r="D112" s="97" t="s">
        <v>235</v>
      </c>
      <c r="E112" s="92" t="s">
        <v>569</v>
      </c>
      <c r="F112" s="9">
        <v>0.6</v>
      </c>
      <c r="G112" s="9"/>
      <c r="H112" s="66">
        <f t="shared" si="10"/>
        <v>0</v>
      </c>
      <c r="I112" s="79">
        <f t="shared" si="11"/>
        <v>0</v>
      </c>
    </row>
    <row r="113" spans="1:9" ht="20.100000000000001" customHeight="1" x14ac:dyDescent="0.25">
      <c r="A113" s="8" t="s">
        <v>126</v>
      </c>
      <c r="B113" s="4" t="s">
        <v>589</v>
      </c>
      <c r="C113" s="4" t="s">
        <v>236</v>
      </c>
      <c r="D113" s="97" t="s">
        <v>237</v>
      </c>
      <c r="E113" s="92" t="s">
        <v>566</v>
      </c>
      <c r="F113" s="9">
        <v>21</v>
      </c>
      <c r="G113" s="9"/>
      <c r="H113" s="66">
        <f t="shared" si="10"/>
        <v>0</v>
      </c>
      <c r="I113" s="79">
        <f t="shared" si="11"/>
        <v>0</v>
      </c>
    </row>
    <row r="114" spans="1:9" ht="20.100000000000001" customHeight="1" x14ac:dyDescent="0.25">
      <c r="A114" s="8" t="s">
        <v>127</v>
      </c>
      <c r="B114" s="4" t="s">
        <v>589</v>
      </c>
      <c r="C114" s="4" t="s">
        <v>238</v>
      </c>
      <c r="D114" s="97" t="s">
        <v>239</v>
      </c>
      <c r="E114" s="92" t="s">
        <v>566</v>
      </c>
      <c r="F114" s="9">
        <v>33</v>
      </c>
      <c r="G114" s="9"/>
      <c r="H114" s="66">
        <f t="shared" si="10"/>
        <v>0</v>
      </c>
      <c r="I114" s="79">
        <f t="shared" si="11"/>
        <v>0</v>
      </c>
    </row>
    <row r="115" spans="1:9" ht="39.950000000000003" customHeight="1" x14ac:dyDescent="0.25">
      <c r="A115" s="8" t="s">
        <v>128</v>
      </c>
      <c r="B115" s="4" t="s">
        <v>589</v>
      </c>
      <c r="C115" s="4" t="s">
        <v>240</v>
      </c>
      <c r="D115" s="97" t="s">
        <v>241</v>
      </c>
      <c r="E115" s="92" t="s">
        <v>569</v>
      </c>
      <c r="F115" s="9">
        <v>40</v>
      </c>
      <c r="G115" s="9"/>
      <c r="H115" s="66">
        <f t="shared" si="10"/>
        <v>0</v>
      </c>
      <c r="I115" s="79">
        <f t="shared" si="11"/>
        <v>0</v>
      </c>
    </row>
    <row r="116" spans="1:9" ht="54.95" customHeight="1" x14ac:dyDescent="0.25">
      <c r="A116" s="77" t="s">
        <v>129</v>
      </c>
      <c r="B116" s="64" t="s">
        <v>20</v>
      </c>
      <c r="C116" s="64">
        <v>92000</v>
      </c>
      <c r="D116" s="98" t="s">
        <v>243</v>
      </c>
      <c r="E116" s="93" t="s">
        <v>566</v>
      </c>
      <c r="F116" s="66">
        <v>15</v>
      </c>
      <c r="G116" s="66"/>
      <c r="H116" s="66">
        <f t="shared" si="10"/>
        <v>0</v>
      </c>
      <c r="I116" s="79">
        <f t="shared" si="11"/>
        <v>0</v>
      </c>
    </row>
    <row r="117" spans="1:9" ht="54.95" customHeight="1" x14ac:dyDescent="0.25">
      <c r="A117" s="77" t="s">
        <v>130</v>
      </c>
      <c r="B117" s="64" t="s">
        <v>20</v>
      </c>
      <c r="C117" s="64">
        <v>91996</v>
      </c>
      <c r="D117" s="98" t="s">
        <v>244</v>
      </c>
      <c r="E117" s="93" t="s">
        <v>566</v>
      </c>
      <c r="F117" s="66">
        <v>80</v>
      </c>
      <c r="G117" s="66"/>
      <c r="H117" s="66">
        <f t="shared" si="10"/>
        <v>0</v>
      </c>
      <c r="I117" s="79">
        <f t="shared" si="11"/>
        <v>0</v>
      </c>
    </row>
    <row r="118" spans="1:9" ht="54.95" customHeight="1" x14ac:dyDescent="0.25">
      <c r="A118" s="77" t="s">
        <v>131</v>
      </c>
      <c r="B118" s="64" t="s">
        <v>20</v>
      </c>
      <c r="C118" s="64">
        <v>91992</v>
      </c>
      <c r="D118" s="98" t="s">
        <v>245</v>
      </c>
      <c r="E118" s="93" t="s">
        <v>566</v>
      </c>
      <c r="F118" s="66">
        <v>34</v>
      </c>
      <c r="G118" s="66"/>
      <c r="H118" s="66">
        <f t="shared" si="10"/>
        <v>0</v>
      </c>
      <c r="I118" s="79">
        <f t="shared" si="11"/>
        <v>0</v>
      </c>
    </row>
    <row r="119" spans="1:9" ht="54.95" customHeight="1" x14ac:dyDescent="0.25">
      <c r="A119" s="77" t="s">
        <v>132</v>
      </c>
      <c r="B119" s="64" t="s">
        <v>20</v>
      </c>
      <c r="C119" s="64">
        <v>91953</v>
      </c>
      <c r="D119" s="98" t="s">
        <v>246</v>
      </c>
      <c r="E119" s="93" t="s">
        <v>566</v>
      </c>
      <c r="F119" s="66">
        <v>1</v>
      </c>
      <c r="G119" s="66"/>
      <c r="H119" s="66">
        <f t="shared" si="10"/>
        <v>0</v>
      </c>
      <c r="I119" s="79">
        <f t="shared" si="11"/>
        <v>0</v>
      </c>
    </row>
    <row r="120" spans="1:9" ht="54.95" customHeight="1" x14ac:dyDescent="0.25">
      <c r="A120" s="77" t="s">
        <v>133</v>
      </c>
      <c r="B120" s="64" t="s">
        <v>20</v>
      </c>
      <c r="C120" s="64">
        <v>92023</v>
      </c>
      <c r="D120" s="98" t="s">
        <v>247</v>
      </c>
      <c r="E120" s="93" t="s">
        <v>566</v>
      </c>
      <c r="F120" s="66">
        <v>39</v>
      </c>
      <c r="G120" s="66"/>
      <c r="H120" s="66">
        <f t="shared" si="10"/>
        <v>0</v>
      </c>
      <c r="I120" s="79">
        <f t="shared" si="11"/>
        <v>0</v>
      </c>
    </row>
    <row r="121" spans="1:9" ht="54.95" customHeight="1" x14ac:dyDescent="0.25">
      <c r="A121" s="8" t="s">
        <v>134</v>
      </c>
      <c r="B121" s="64" t="s">
        <v>589</v>
      </c>
      <c r="C121" s="64" t="s">
        <v>248</v>
      </c>
      <c r="D121" s="98" t="s">
        <v>652</v>
      </c>
      <c r="E121" s="92" t="s">
        <v>566</v>
      </c>
      <c r="F121" s="9">
        <v>100</v>
      </c>
      <c r="G121" s="9"/>
      <c r="H121" s="66">
        <f>ROUND(SUM(G121*1.2),2)</f>
        <v>0</v>
      </c>
      <c r="I121" s="79">
        <f t="shared" si="11"/>
        <v>0</v>
      </c>
    </row>
    <row r="122" spans="1:9" ht="39.950000000000003" customHeight="1" x14ac:dyDescent="0.25">
      <c r="A122" s="77" t="s">
        <v>135</v>
      </c>
      <c r="B122" s="64" t="s">
        <v>7</v>
      </c>
      <c r="C122" s="64" t="s">
        <v>621</v>
      </c>
      <c r="D122" s="98" t="s">
        <v>622</v>
      </c>
      <c r="E122" s="93" t="s">
        <v>566</v>
      </c>
      <c r="F122" s="66">
        <v>19</v>
      </c>
      <c r="G122" s="66"/>
      <c r="H122" s="66">
        <f>ROUND((SUM(G122/1.23)*1.2),2)</f>
        <v>0</v>
      </c>
      <c r="I122" s="79">
        <f t="shared" si="11"/>
        <v>0</v>
      </c>
    </row>
    <row r="123" spans="1:9" ht="39.950000000000003" customHeight="1" x14ac:dyDescent="0.25">
      <c r="A123" s="8" t="s">
        <v>136</v>
      </c>
      <c r="B123" s="4" t="s">
        <v>589</v>
      </c>
      <c r="C123" s="4" t="s">
        <v>249</v>
      </c>
      <c r="D123" s="98" t="s">
        <v>250</v>
      </c>
      <c r="E123" s="92" t="s">
        <v>566</v>
      </c>
      <c r="F123" s="9">
        <v>8</v>
      </c>
      <c r="G123" s="9"/>
      <c r="H123" s="66">
        <f>ROUND(SUM(G123*1.2),2)</f>
        <v>0</v>
      </c>
      <c r="I123" s="79">
        <f t="shared" si="11"/>
        <v>0</v>
      </c>
    </row>
    <row r="124" spans="1:9" ht="39.950000000000003" customHeight="1" x14ac:dyDescent="0.25">
      <c r="A124" s="8" t="s">
        <v>137</v>
      </c>
      <c r="B124" s="4" t="s">
        <v>589</v>
      </c>
      <c r="C124" s="4" t="s">
        <v>541</v>
      </c>
      <c r="D124" s="98" t="s">
        <v>540</v>
      </c>
      <c r="E124" s="92" t="s">
        <v>566</v>
      </c>
      <c r="F124" s="9">
        <v>9</v>
      </c>
      <c r="G124" s="9"/>
      <c r="H124" s="66">
        <f t="shared" ref="H124:H125" si="12">ROUND(SUM(G124*1.2),2)</f>
        <v>0</v>
      </c>
      <c r="I124" s="79">
        <f t="shared" si="11"/>
        <v>0</v>
      </c>
    </row>
    <row r="125" spans="1:9" ht="39.950000000000003" customHeight="1" x14ac:dyDescent="0.25">
      <c r="A125" s="8" t="s">
        <v>138</v>
      </c>
      <c r="B125" s="4" t="s">
        <v>589</v>
      </c>
      <c r="C125" s="4" t="s">
        <v>251</v>
      </c>
      <c r="D125" s="98" t="s">
        <v>252</v>
      </c>
      <c r="E125" s="92" t="s">
        <v>566</v>
      </c>
      <c r="F125" s="9">
        <v>5</v>
      </c>
      <c r="G125" s="9"/>
      <c r="H125" s="66">
        <f t="shared" si="12"/>
        <v>0</v>
      </c>
      <c r="I125" s="79">
        <f t="shared" si="11"/>
        <v>0</v>
      </c>
    </row>
    <row r="126" spans="1:9" ht="39.950000000000003" customHeight="1" x14ac:dyDescent="0.25">
      <c r="A126" s="8" t="s">
        <v>555</v>
      </c>
      <c r="B126" s="86" t="s">
        <v>589</v>
      </c>
      <c r="C126" s="86" t="s">
        <v>590</v>
      </c>
      <c r="D126" s="98" t="s">
        <v>626</v>
      </c>
      <c r="E126" s="92" t="s">
        <v>566</v>
      </c>
      <c r="F126" s="9">
        <v>8</v>
      </c>
      <c r="G126" s="9"/>
      <c r="H126" s="66">
        <f>ROUND(SUM(G126*1.2),2)</f>
        <v>0</v>
      </c>
      <c r="I126" s="79">
        <f t="shared" si="11"/>
        <v>0</v>
      </c>
    </row>
    <row r="127" spans="1:9" ht="39.950000000000003" customHeight="1" x14ac:dyDescent="0.25">
      <c r="A127" s="77" t="s">
        <v>556</v>
      </c>
      <c r="B127" s="64" t="s">
        <v>7</v>
      </c>
      <c r="C127" s="64" t="s">
        <v>273</v>
      </c>
      <c r="D127" s="98" t="s">
        <v>561</v>
      </c>
      <c r="E127" s="93" t="s">
        <v>566</v>
      </c>
      <c r="F127" s="66">
        <v>1</v>
      </c>
      <c r="G127" s="66"/>
      <c r="H127" s="66">
        <f>ROUND((SUM(G127/1.23)*1.2),2)</f>
        <v>0</v>
      </c>
      <c r="I127" s="79">
        <f t="shared" si="11"/>
        <v>0</v>
      </c>
    </row>
    <row r="128" spans="1:9" ht="39.950000000000003" customHeight="1" x14ac:dyDescent="0.25">
      <c r="A128" s="8" t="s">
        <v>139</v>
      </c>
      <c r="B128" s="4" t="s">
        <v>589</v>
      </c>
      <c r="C128" s="4" t="s">
        <v>274</v>
      </c>
      <c r="D128" s="98" t="s">
        <v>279</v>
      </c>
      <c r="E128" s="92" t="s">
        <v>569</v>
      </c>
      <c r="F128" s="9">
        <v>290.05</v>
      </c>
      <c r="G128" s="9"/>
      <c r="H128" s="66">
        <f>ROUND(SUM(G128*1.2),2)</f>
        <v>0</v>
      </c>
      <c r="I128" s="79">
        <f t="shared" si="11"/>
        <v>0</v>
      </c>
    </row>
    <row r="129" spans="1:9" ht="39.950000000000003" customHeight="1" x14ac:dyDescent="0.25">
      <c r="A129" s="8" t="s">
        <v>140</v>
      </c>
      <c r="B129" s="4" t="s">
        <v>589</v>
      </c>
      <c r="C129" s="4" t="s">
        <v>275</v>
      </c>
      <c r="D129" s="97" t="s">
        <v>278</v>
      </c>
      <c r="E129" s="92" t="s">
        <v>566</v>
      </c>
      <c r="F129" s="9">
        <v>238</v>
      </c>
      <c r="G129" s="9"/>
      <c r="H129" s="66">
        <f t="shared" ref="H129:H146" si="13">ROUND(SUM(G129*1.2),2)</f>
        <v>0</v>
      </c>
      <c r="I129" s="79">
        <f t="shared" si="11"/>
        <v>0</v>
      </c>
    </row>
    <row r="130" spans="1:9" ht="39.950000000000003" customHeight="1" x14ac:dyDescent="0.25">
      <c r="A130" s="77" t="s">
        <v>141</v>
      </c>
      <c r="B130" s="64" t="s">
        <v>20</v>
      </c>
      <c r="C130" s="64">
        <v>95541</v>
      </c>
      <c r="D130" s="98" t="s">
        <v>277</v>
      </c>
      <c r="E130" s="93" t="s">
        <v>566</v>
      </c>
      <c r="F130" s="66">
        <v>10</v>
      </c>
      <c r="G130" s="66"/>
      <c r="H130" s="66">
        <f t="shared" si="13"/>
        <v>0</v>
      </c>
      <c r="I130" s="79">
        <f t="shared" si="11"/>
        <v>0</v>
      </c>
    </row>
    <row r="131" spans="1:9" ht="39.950000000000003" customHeight="1" x14ac:dyDescent="0.25">
      <c r="A131" s="77" t="s">
        <v>142</v>
      </c>
      <c r="B131" s="64" t="s">
        <v>589</v>
      </c>
      <c r="C131" s="64" t="s">
        <v>276</v>
      </c>
      <c r="D131" s="98" t="s">
        <v>280</v>
      </c>
      <c r="E131" s="93" t="s">
        <v>566</v>
      </c>
      <c r="F131" s="66">
        <v>1</v>
      </c>
      <c r="G131" s="66"/>
      <c r="H131" s="66">
        <f t="shared" si="13"/>
        <v>0</v>
      </c>
      <c r="I131" s="79">
        <f t="shared" si="11"/>
        <v>0</v>
      </c>
    </row>
    <row r="132" spans="1:9" ht="54.95" customHeight="1" x14ac:dyDescent="0.25">
      <c r="A132" s="77" t="s">
        <v>143</v>
      </c>
      <c r="B132" s="64" t="s">
        <v>20</v>
      </c>
      <c r="C132" s="64">
        <v>98301</v>
      </c>
      <c r="D132" s="98" t="s">
        <v>397</v>
      </c>
      <c r="E132" s="93" t="s">
        <v>566</v>
      </c>
      <c r="F132" s="66">
        <v>2</v>
      </c>
      <c r="G132" s="66"/>
      <c r="H132" s="66">
        <f>ROUND(SUM(G132*1.2),2)</f>
        <v>0</v>
      </c>
      <c r="I132" s="79">
        <f t="shared" si="11"/>
        <v>0</v>
      </c>
    </row>
    <row r="133" spans="1:9" ht="39.950000000000003" customHeight="1" x14ac:dyDescent="0.25">
      <c r="A133" s="8" t="s">
        <v>144</v>
      </c>
      <c r="B133" s="4" t="s">
        <v>589</v>
      </c>
      <c r="C133" s="4" t="s">
        <v>253</v>
      </c>
      <c r="D133" s="97" t="s">
        <v>254</v>
      </c>
      <c r="E133" s="92" t="s">
        <v>566</v>
      </c>
      <c r="F133" s="9">
        <v>1</v>
      </c>
      <c r="G133" s="9"/>
      <c r="H133" s="66">
        <f t="shared" si="13"/>
        <v>0</v>
      </c>
      <c r="I133" s="79">
        <f t="shared" si="11"/>
        <v>0</v>
      </c>
    </row>
    <row r="134" spans="1:9" ht="39.950000000000003" customHeight="1" x14ac:dyDescent="0.25">
      <c r="A134" s="8" t="s">
        <v>145</v>
      </c>
      <c r="B134" s="4" t="s">
        <v>589</v>
      </c>
      <c r="C134" s="4" t="s">
        <v>255</v>
      </c>
      <c r="D134" s="97" t="s">
        <v>258</v>
      </c>
      <c r="E134" s="92" t="s">
        <v>566</v>
      </c>
      <c r="F134" s="9">
        <v>6</v>
      </c>
      <c r="G134" s="9"/>
      <c r="H134" s="66">
        <f t="shared" si="13"/>
        <v>0</v>
      </c>
      <c r="I134" s="79">
        <f t="shared" si="11"/>
        <v>0</v>
      </c>
    </row>
    <row r="135" spans="1:9" ht="20.100000000000001" customHeight="1" x14ac:dyDescent="0.25">
      <c r="A135" s="8" t="s">
        <v>146</v>
      </c>
      <c r="B135" s="4" t="s">
        <v>589</v>
      </c>
      <c r="C135" s="4" t="s">
        <v>256</v>
      </c>
      <c r="D135" s="97" t="s">
        <v>259</v>
      </c>
      <c r="E135" s="92" t="s">
        <v>566</v>
      </c>
      <c r="F135" s="9">
        <v>2</v>
      </c>
      <c r="G135" s="9"/>
      <c r="H135" s="66">
        <f>ROUND(SUM(G135*1.2),2)</f>
        <v>0</v>
      </c>
      <c r="I135" s="79">
        <f t="shared" si="11"/>
        <v>0</v>
      </c>
    </row>
    <row r="136" spans="1:9" ht="39.950000000000003" customHeight="1" x14ac:dyDescent="0.25">
      <c r="A136" s="8" t="s">
        <v>147</v>
      </c>
      <c r="B136" s="4" t="s">
        <v>589</v>
      </c>
      <c r="C136" s="4" t="s">
        <v>257</v>
      </c>
      <c r="D136" s="97" t="s">
        <v>260</v>
      </c>
      <c r="E136" s="92" t="s">
        <v>566</v>
      </c>
      <c r="F136" s="9">
        <v>1</v>
      </c>
      <c r="G136" s="9"/>
      <c r="H136" s="66">
        <f t="shared" si="13"/>
        <v>0</v>
      </c>
      <c r="I136" s="79">
        <f t="shared" si="11"/>
        <v>0</v>
      </c>
    </row>
    <row r="137" spans="1:9" ht="39.950000000000003" customHeight="1" x14ac:dyDescent="0.25">
      <c r="A137" s="8" t="s">
        <v>148</v>
      </c>
      <c r="B137" s="4" t="s">
        <v>589</v>
      </c>
      <c r="C137" s="4" t="s">
        <v>261</v>
      </c>
      <c r="D137" s="97" t="s">
        <v>265</v>
      </c>
      <c r="E137" s="92" t="s">
        <v>569</v>
      </c>
      <c r="F137" s="9">
        <v>980.3</v>
      </c>
      <c r="G137" s="9"/>
      <c r="H137" s="66">
        <f t="shared" si="13"/>
        <v>0</v>
      </c>
      <c r="I137" s="79">
        <f t="shared" si="11"/>
        <v>0</v>
      </c>
    </row>
    <row r="138" spans="1:9" ht="20.100000000000001" customHeight="1" x14ac:dyDescent="0.25">
      <c r="A138" s="8" t="s">
        <v>149</v>
      </c>
      <c r="B138" s="4" t="s">
        <v>589</v>
      </c>
      <c r="C138" s="4" t="s">
        <v>262</v>
      </c>
      <c r="D138" s="97" t="s">
        <v>266</v>
      </c>
      <c r="E138" s="92" t="s">
        <v>569</v>
      </c>
      <c r="F138" s="9">
        <v>242</v>
      </c>
      <c r="G138" s="9"/>
      <c r="H138" s="66">
        <f t="shared" si="13"/>
        <v>0</v>
      </c>
      <c r="I138" s="79">
        <f t="shared" si="11"/>
        <v>0</v>
      </c>
    </row>
    <row r="139" spans="1:9" ht="39.950000000000003" customHeight="1" x14ac:dyDescent="0.25">
      <c r="A139" s="8" t="s">
        <v>150</v>
      </c>
      <c r="B139" s="4" t="s">
        <v>589</v>
      </c>
      <c r="C139" s="4" t="s">
        <v>263</v>
      </c>
      <c r="D139" s="97" t="s">
        <v>267</v>
      </c>
      <c r="E139" s="92" t="s">
        <v>566</v>
      </c>
      <c r="F139" s="9">
        <v>19</v>
      </c>
      <c r="G139" s="9"/>
      <c r="H139" s="66">
        <f t="shared" si="13"/>
        <v>0</v>
      </c>
      <c r="I139" s="79">
        <f t="shared" si="11"/>
        <v>0</v>
      </c>
    </row>
    <row r="140" spans="1:9" ht="39.950000000000003" customHeight="1" x14ac:dyDescent="0.25">
      <c r="A140" s="8" t="s">
        <v>151</v>
      </c>
      <c r="B140" s="4" t="s">
        <v>589</v>
      </c>
      <c r="C140" s="4" t="s">
        <v>264</v>
      </c>
      <c r="D140" s="97" t="s">
        <v>268</v>
      </c>
      <c r="E140" s="92" t="s">
        <v>566</v>
      </c>
      <c r="F140" s="9">
        <v>19</v>
      </c>
      <c r="G140" s="9"/>
      <c r="H140" s="66">
        <f t="shared" si="13"/>
        <v>0</v>
      </c>
      <c r="I140" s="79">
        <f t="shared" si="11"/>
        <v>0</v>
      </c>
    </row>
    <row r="141" spans="1:9" ht="69.95" customHeight="1" x14ac:dyDescent="0.25">
      <c r="A141" s="8" t="s">
        <v>152</v>
      </c>
      <c r="B141" s="86" t="s">
        <v>20</v>
      </c>
      <c r="C141" s="86">
        <v>91856</v>
      </c>
      <c r="D141" s="97" t="s">
        <v>542</v>
      </c>
      <c r="E141" s="92" t="s">
        <v>569</v>
      </c>
      <c r="F141" s="9">
        <v>1.3</v>
      </c>
      <c r="G141" s="9"/>
      <c r="H141" s="66">
        <f t="shared" si="13"/>
        <v>0</v>
      </c>
      <c r="I141" s="79">
        <f t="shared" si="11"/>
        <v>0</v>
      </c>
    </row>
    <row r="142" spans="1:9" ht="69.95" customHeight="1" x14ac:dyDescent="0.25">
      <c r="A142" s="77" t="s">
        <v>153</v>
      </c>
      <c r="B142" s="86" t="s">
        <v>20</v>
      </c>
      <c r="C142" s="86">
        <v>91854</v>
      </c>
      <c r="D142" s="98" t="s">
        <v>269</v>
      </c>
      <c r="E142" s="93" t="s">
        <v>569</v>
      </c>
      <c r="F142" s="66">
        <v>219.8</v>
      </c>
      <c r="G142" s="66"/>
      <c r="H142" s="66">
        <f t="shared" si="13"/>
        <v>0</v>
      </c>
      <c r="I142" s="79">
        <f t="shared" si="11"/>
        <v>0</v>
      </c>
    </row>
    <row r="143" spans="1:9" ht="54.95" customHeight="1" x14ac:dyDescent="0.25">
      <c r="A143" s="77" t="s">
        <v>154</v>
      </c>
      <c r="B143" s="86" t="s">
        <v>20</v>
      </c>
      <c r="C143" s="86">
        <v>90443</v>
      </c>
      <c r="D143" s="98" t="s">
        <v>270</v>
      </c>
      <c r="E143" s="93" t="s">
        <v>569</v>
      </c>
      <c r="F143" s="66">
        <v>3.05</v>
      </c>
      <c r="G143" s="66"/>
      <c r="H143" s="66">
        <f t="shared" si="13"/>
        <v>0</v>
      </c>
      <c r="I143" s="79">
        <f t="shared" si="11"/>
        <v>0</v>
      </c>
    </row>
    <row r="144" spans="1:9" ht="54.95" customHeight="1" x14ac:dyDescent="0.25">
      <c r="A144" s="77" t="s">
        <v>155</v>
      </c>
      <c r="B144" s="86" t="s">
        <v>20</v>
      </c>
      <c r="C144" s="86">
        <v>90466</v>
      </c>
      <c r="D144" s="98" t="s">
        <v>271</v>
      </c>
      <c r="E144" s="93" t="s">
        <v>569</v>
      </c>
      <c r="F144" s="66">
        <v>3.05</v>
      </c>
      <c r="G144" s="66"/>
      <c r="H144" s="66">
        <f t="shared" si="13"/>
        <v>0</v>
      </c>
      <c r="I144" s="79">
        <f t="shared" ref="I144:I146" si="14">ROUND(SUM(F144*H144),2)</f>
        <v>0</v>
      </c>
    </row>
    <row r="145" spans="1:9" s="56" customFormat="1" ht="39.950000000000003" customHeight="1" x14ac:dyDescent="0.25">
      <c r="A145" s="8" t="s">
        <v>156</v>
      </c>
      <c r="B145" s="86" t="s">
        <v>589</v>
      </c>
      <c r="C145" s="86" t="s">
        <v>646</v>
      </c>
      <c r="D145" s="97" t="s">
        <v>647</v>
      </c>
      <c r="E145" s="94" t="s">
        <v>569</v>
      </c>
      <c r="F145" s="55">
        <v>4</v>
      </c>
      <c r="G145" s="55"/>
      <c r="H145" s="66">
        <f t="shared" si="13"/>
        <v>0</v>
      </c>
      <c r="I145" s="79">
        <f t="shared" si="14"/>
        <v>0</v>
      </c>
    </row>
    <row r="146" spans="1:9" ht="39.950000000000003" customHeight="1" thickBot="1" x14ac:dyDescent="0.3">
      <c r="A146" s="33" t="s">
        <v>157</v>
      </c>
      <c r="B146" s="31" t="s">
        <v>589</v>
      </c>
      <c r="C146" s="31" t="s">
        <v>232</v>
      </c>
      <c r="D146" s="99" t="s">
        <v>272</v>
      </c>
      <c r="E146" s="95" t="s">
        <v>569</v>
      </c>
      <c r="F146" s="27">
        <v>90.1</v>
      </c>
      <c r="G146" s="27"/>
      <c r="H146" s="75">
        <f t="shared" si="13"/>
        <v>0</v>
      </c>
      <c r="I146" s="78">
        <f t="shared" si="14"/>
        <v>0</v>
      </c>
    </row>
    <row r="147" spans="1:9" s="17" customFormat="1" ht="20.100000000000001" customHeight="1" thickBot="1" x14ac:dyDescent="0.3">
      <c r="A147" s="117" t="s">
        <v>1</v>
      </c>
      <c r="B147" s="118"/>
      <c r="C147" s="118"/>
      <c r="D147" s="118"/>
      <c r="E147" s="128"/>
      <c r="F147" s="129"/>
      <c r="G147" s="129"/>
      <c r="H147" s="130"/>
      <c r="I147" s="28">
        <f>ROUND(SUM(I80:I146),2)</f>
        <v>0</v>
      </c>
    </row>
    <row r="148" spans="1:9" s="14" customFormat="1" ht="20.100000000000001" customHeight="1" thickBot="1" x14ac:dyDescent="0.3">
      <c r="A148" s="126" t="s">
        <v>433</v>
      </c>
      <c r="B148" s="127"/>
      <c r="C148" s="127"/>
      <c r="D148" s="127"/>
      <c r="E148" s="121"/>
      <c r="F148" s="121"/>
      <c r="G148" s="121"/>
      <c r="H148" s="121"/>
      <c r="I148" s="122"/>
    </row>
    <row r="149" spans="1:9" ht="39.950000000000003" customHeight="1" x14ac:dyDescent="0.25">
      <c r="A149" s="67" t="s">
        <v>200</v>
      </c>
      <c r="B149" s="68" t="s">
        <v>7</v>
      </c>
      <c r="C149" s="69" t="s">
        <v>291</v>
      </c>
      <c r="D149" s="50" t="s">
        <v>292</v>
      </c>
      <c r="E149" s="59" t="s">
        <v>566</v>
      </c>
      <c r="F149" s="60">
        <v>5</v>
      </c>
      <c r="G149" s="60"/>
      <c r="H149" s="60">
        <f>ROUND((SUM(G149/1.23)*1.2),2)</f>
        <v>0</v>
      </c>
      <c r="I149" s="61">
        <f t="shared" ref="I149:I174" si="15">ROUND(SUM(F149*H149),2)</f>
        <v>0</v>
      </c>
    </row>
    <row r="150" spans="1:9" ht="39.950000000000003" customHeight="1" x14ac:dyDescent="0.25">
      <c r="A150" s="62" t="s">
        <v>201</v>
      </c>
      <c r="B150" s="63" t="s">
        <v>7</v>
      </c>
      <c r="C150" s="64" t="s">
        <v>293</v>
      </c>
      <c r="D150" s="45" t="s">
        <v>294</v>
      </c>
      <c r="E150" s="65" t="s">
        <v>566</v>
      </c>
      <c r="F150" s="66">
        <v>1</v>
      </c>
      <c r="G150" s="66"/>
      <c r="H150" s="66">
        <f>ROUND((SUM(G150/1.23)*1.2),2)</f>
        <v>0</v>
      </c>
      <c r="I150" s="79">
        <f t="shared" si="15"/>
        <v>0</v>
      </c>
    </row>
    <row r="151" spans="1:9" ht="84.95" customHeight="1" x14ac:dyDescent="0.25">
      <c r="A151" s="62" t="s">
        <v>202</v>
      </c>
      <c r="B151" s="63" t="s">
        <v>20</v>
      </c>
      <c r="C151" s="64">
        <v>96765</v>
      </c>
      <c r="D151" s="45" t="s">
        <v>295</v>
      </c>
      <c r="E151" s="65" t="s">
        <v>566</v>
      </c>
      <c r="F151" s="66">
        <v>2</v>
      </c>
      <c r="G151" s="66"/>
      <c r="H151" s="66">
        <f t="shared" ref="H151" si="16">ROUND(SUM(G151*1.2),2)</f>
        <v>0</v>
      </c>
      <c r="I151" s="79">
        <f t="shared" si="15"/>
        <v>0</v>
      </c>
    </row>
    <row r="152" spans="1:9" ht="39.950000000000003" customHeight="1" x14ac:dyDescent="0.25">
      <c r="A152" s="62" t="s">
        <v>203</v>
      </c>
      <c r="B152" s="63" t="s">
        <v>7</v>
      </c>
      <c r="C152" s="64" t="s">
        <v>296</v>
      </c>
      <c r="D152" s="45" t="s">
        <v>297</v>
      </c>
      <c r="E152" s="65" t="s">
        <v>566</v>
      </c>
      <c r="F152" s="66">
        <v>1</v>
      </c>
      <c r="G152" s="66"/>
      <c r="H152" s="66">
        <f>ROUND((SUM(G152/1.23)*1.2),2)</f>
        <v>0</v>
      </c>
      <c r="I152" s="79">
        <f t="shared" si="15"/>
        <v>0</v>
      </c>
    </row>
    <row r="153" spans="1:9" ht="39.950000000000003" customHeight="1" x14ac:dyDescent="0.25">
      <c r="A153" s="62" t="s">
        <v>204</v>
      </c>
      <c r="B153" s="63" t="s">
        <v>7</v>
      </c>
      <c r="C153" s="64" t="s">
        <v>298</v>
      </c>
      <c r="D153" s="45" t="s">
        <v>299</v>
      </c>
      <c r="E153" s="65" t="s">
        <v>566</v>
      </c>
      <c r="F153" s="66">
        <v>1</v>
      </c>
      <c r="G153" s="66"/>
      <c r="H153" s="66">
        <f>ROUND((SUM(G153/1.23)*1.2),2)</f>
        <v>0</v>
      </c>
      <c r="I153" s="79">
        <f t="shared" si="15"/>
        <v>0</v>
      </c>
    </row>
    <row r="154" spans="1:9" ht="20.100000000000001" customHeight="1" x14ac:dyDescent="0.25">
      <c r="A154" s="62" t="s">
        <v>205</v>
      </c>
      <c r="B154" s="63" t="s">
        <v>7</v>
      </c>
      <c r="C154" s="64" t="s">
        <v>300</v>
      </c>
      <c r="D154" s="45" t="s">
        <v>562</v>
      </c>
      <c r="E154" s="65" t="s">
        <v>566</v>
      </c>
      <c r="F154" s="66">
        <v>1</v>
      </c>
      <c r="G154" s="66"/>
      <c r="H154" s="66">
        <f>ROUND((SUM(G154/1.23)*1.2),2)</f>
        <v>0</v>
      </c>
      <c r="I154" s="79">
        <f t="shared" si="15"/>
        <v>0</v>
      </c>
    </row>
    <row r="155" spans="1:9" ht="54.95" customHeight="1" x14ac:dyDescent="0.25">
      <c r="A155" s="7" t="s">
        <v>206</v>
      </c>
      <c r="B155" s="6" t="s">
        <v>589</v>
      </c>
      <c r="C155" s="4" t="s">
        <v>301</v>
      </c>
      <c r="D155" s="45" t="s">
        <v>627</v>
      </c>
      <c r="E155" s="43" t="s">
        <v>566</v>
      </c>
      <c r="F155" s="9">
        <v>2</v>
      </c>
      <c r="G155" s="9"/>
      <c r="H155" s="66">
        <f t="shared" ref="H155:H169" si="17">ROUND(SUM(G155*1.2),2)</f>
        <v>0</v>
      </c>
      <c r="I155" s="79">
        <f t="shared" si="15"/>
        <v>0</v>
      </c>
    </row>
    <row r="156" spans="1:9" ht="39.950000000000003" customHeight="1" x14ac:dyDescent="0.25">
      <c r="A156" s="7" t="s">
        <v>207</v>
      </c>
      <c r="B156" s="6" t="s">
        <v>589</v>
      </c>
      <c r="C156" s="4" t="s">
        <v>302</v>
      </c>
      <c r="D156" s="45" t="s">
        <v>628</v>
      </c>
      <c r="E156" s="43" t="s">
        <v>566</v>
      </c>
      <c r="F156" s="9">
        <v>11</v>
      </c>
      <c r="G156" s="9"/>
      <c r="H156" s="66">
        <f t="shared" si="17"/>
        <v>0</v>
      </c>
      <c r="I156" s="79">
        <f t="shared" si="15"/>
        <v>0</v>
      </c>
    </row>
    <row r="157" spans="1:9" ht="20.100000000000001" customHeight="1" x14ac:dyDescent="0.25">
      <c r="A157" s="7" t="s">
        <v>208</v>
      </c>
      <c r="B157" s="6" t="s">
        <v>589</v>
      </c>
      <c r="C157" s="4" t="s">
        <v>303</v>
      </c>
      <c r="D157" s="45" t="s">
        <v>304</v>
      </c>
      <c r="E157" s="43" t="s">
        <v>566</v>
      </c>
      <c r="F157" s="9">
        <v>11</v>
      </c>
      <c r="G157" s="9"/>
      <c r="H157" s="66">
        <f t="shared" si="17"/>
        <v>0</v>
      </c>
      <c r="I157" s="79">
        <f t="shared" si="15"/>
        <v>0</v>
      </c>
    </row>
    <row r="158" spans="1:9" ht="54.95" customHeight="1" x14ac:dyDescent="0.25">
      <c r="A158" s="7" t="s">
        <v>209</v>
      </c>
      <c r="B158" s="6" t="s">
        <v>589</v>
      </c>
      <c r="C158" s="4" t="s">
        <v>305</v>
      </c>
      <c r="D158" s="45" t="s">
        <v>557</v>
      </c>
      <c r="E158" s="43" t="s">
        <v>566</v>
      </c>
      <c r="F158" s="9">
        <v>6</v>
      </c>
      <c r="G158" s="9"/>
      <c r="H158" s="66">
        <f t="shared" si="17"/>
        <v>0</v>
      </c>
      <c r="I158" s="79">
        <f t="shared" si="15"/>
        <v>0</v>
      </c>
    </row>
    <row r="159" spans="1:9" ht="39.950000000000003" customHeight="1" x14ac:dyDescent="0.25">
      <c r="A159" s="7" t="s">
        <v>210</v>
      </c>
      <c r="B159" s="6" t="s">
        <v>589</v>
      </c>
      <c r="C159" s="4" t="s">
        <v>306</v>
      </c>
      <c r="D159" s="45" t="s">
        <v>307</v>
      </c>
      <c r="E159" s="43" t="s">
        <v>566</v>
      </c>
      <c r="F159" s="9">
        <v>1</v>
      </c>
      <c r="G159" s="9"/>
      <c r="H159" s="66">
        <f t="shared" si="17"/>
        <v>0</v>
      </c>
      <c r="I159" s="79">
        <f t="shared" si="15"/>
        <v>0</v>
      </c>
    </row>
    <row r="160" spans="1:9" ht="54.95" customHeight="1" x14ac:dyDescent="0.25">
      <c r="A160" s="62" t="s">
        <v>211</v>
      </c>
      <c r="B160" s="63" t="s">
        <v>20</v>
      </c>
      <c r="C160" s="64">
        <v>102491</v>
      </c>
      <c r="D160" s="45" t="s">
        <v>605</v>
      </c>
      <c r="E160" s="65" t="s">
        <v>567</v>
      </c>
      <c r="F160" s="66">
        <v>2</v>
      </c>
      <c r="G160" s="66"/>
      <c r="H160" s="66">
        <f t="shared" si="17"/>
        <v>0</v>
      </c>
      <c r="I160" s="79">
        <f t="shared" si="15"/>
        <v>0</v>
      </c>
    </row>
    <row r="161" spans="1:9" ht="50.1" customHeight="1" x14ac:dyDescent="0.25">
      <c r="A161" s="62" t="s">
        <v>212</v>
      </c>
      <c r="B161" s="63" t="s">
        <v>20</v>
      </c>
      <c r="C161" s="64">
        <v>97599</v>
      </c>
      <c r="D161" s="45" t="s">
        <v>649</v>
      </c>
      <c r="E161" s="65" t="s">
        <v>566</v>
      </c>
      <c r="F161" s="66">
        <v>20</v>
      </c>
      <c r="G161" s="66"/>
      <c r="H161" s="66">
        <f t="shared" si="17"/>
        <v>0</v>
      </c>
      <c r="I161" s="79">
        <f t="shared" si="15"/>
        <v>0</v>
      </c>
    </row>
    <row r="162" spans="1:9" ht="39.950000000000003" customHeight="1" x14ac:dyDescent="0.25">
      <c r="A162" s="62" t="s">
        <v>213</v>
      </c>
      <c r="B162" s="63" t="s">
        <v>7</v>
      </c>
      <c r="C162" s="64" t="s">
        <v>588</v>
      </c>
      <c r="D162" s="45" t="s">
        <v>564</v>
      </c>
      <c r="E162" s="65" t="s">
        <v>566</v>
      </c>
      <c r="F162" s="66">
        <v>1</v>
      </c>
      <c r="G162" s="66"/>
      <c r="H162" s="66">
        <f>ROUND((SUM(G162/1.23)*1.2),2)</f>
        <v>0</v>
      </c>
      <c r="I162" s="79">
        <f t="shared" si="15"/>
        <v>0</v>
      </c>
    </row>
    <row r="163" spans="1:9" ht="54.95" customHeight="1" x14ac:dyDescent="0.25">
      <c r="A163" s="62" t="s">
        <v>214</v>
      </c>
      <c r="B163" s="63" t="s">
        <v>20</v>
      </c>
      <c r="C163" s="64">
        <v>99624</v>
      </c>
      <c r="D163" s="45" t="s">
        <v>563</v>
      </c>
      <c r="E163" s="65" t="s">
        <v>566</v>
      </c>
      <c r="F163" s="66">
        <v>2</v>
      </c>
      <c r="G163" s="66"/>
      <c r="H163" s="66">
        <f t="shared" si="17"/>
        <v>0</v>
      </c>
      <c r="I163" s="79">
        <f t="shared" si="15"/>
        <v>0</v>
      </c>
    </row>
    <row r="164" spans="1:9" ht="69.95" customHeight="1" x14ac:dyDescent="0.25">
      <c r="A164" s="62" t="s">
        <v>215</v>
      </c>
      <c r="B164" s="63" t="s">
        <v>20</v>
      </c>
      <c r="C164" s="64">
        <v>94499</v>
      </c>
      <c r="D164" s="45" t="s">
        <v>91</v>
      </c>
      <c r="E164" s="65" t="s">
        <v>566</v>
      </c>
      <c r="F164" s="66">
        <v>5</v>
      </c>
      <c r="G164" s="66"/>
      <c r="H164" s="66">
        <f t="shared" si="17"/>
        <v>0</v>
      </c>
      <c r="I164" s="79">
        <f t="shared" si="15"/>
        <v>0</v>
      </c>
    </row>
    <row r="165" spans="1:9" ht="84.95" customHeight="1" x14ac:dyDescent="0.25">
      <c r="A165" s="62" t="s">
        <v>216</v>
      </c>
      <c r="B165" s="63" t="s">
        <v>20</v>
      </c>
      <c r="C165" s="64">
        <v>94474</v>
      </c>
      <c r="D165" s="45" t="s">
        <v>308</v>
      </c>
      <c r="E165" s="65" t="s">
        <v>566</v>
      </c>
      <c r="F165" s="66">
        <v>2</v>
      </c>
      <c r="G165" s="66"/>
      <c r="H165" s="66">
        <f t="shared" si="17"/>
        <v>0</v>
      </c>
      <c r="I165" s="79">
        <f t="shared" si="15"/>
        <v>0</v>
      </c>
    </row>
    <row r="166" spans="1:9" ht="84.95" customHeight="1" x14ac:dyDescent="0.25">
      <c r="A166" s="62" t="s">
        <v>217</v>
      </c>
      <c r="B166" s="63" t="s">
        <v>20</v>
      </c>
      <c r="C166" s="64">
        <v>94473</v>
      </c>
      <c r="D166" s="45" t="s">
        <v>309</v>
      </c>
      <c r="E166" s="65" t="s">
        <v>566</v>
      </c>
      <c r="F166" s="66">
        <v>5</v>
      </c>
      <c r="G166" s="66"/>
      <c r="H166" s="66">
        <f t="shared" si="17"/>
        <v>0</v>
      </c>
      <c r="I166" s="79">
        <f t="shared" si="15"/>
        <v>0</v>
      </c>
    </row>
    <row r="167" spans="1:9" ht="54.95" customHeight="1" x14ac:dyDescent="0.25">
      <c r="A167" s="62" t="s">
        <v>218</v>
      </c>
      <c r="B167" s="63" t="s">
        <v>20</v>
      </c>
      <c r="C167" s="64">
        <v>92346</v>
      </c>
      <c r="D167" s="45" t="s">
        <v>310</v>
      </c>
      <c r="E167" s="65" t="s">
        <v>566</v>
      </c>
      <c r="F167" s="66">
        <v>5</v>
      </c>
      <c r="G167" s="66"/>
      <c r="H167" s="66">
        <f t="shared" si="17"/>
        <v>0</v>
      </c>
      <c r="I167" s="79">
        <f t="shared" si="15"/>
        <v>0</v>
      </c>
    </row>
    <row r="168" spans="1:9" ht="54.95" customHeight="1" x14ac:dyDescent="0.25">
      <c r="A168" s="62" t="s">
        <v>219</v>
      </c>
      <c r="B168" s="63" t="s">
        <v>20</v>
      </c>
      <c r="C168" s="64">
        <v>92357</v>
      </c>
      <c r="D168" s="45" t="s">
        <v>311</v>
      </c>
      <c r="E168" s="65" t="s">
        <v>566</v>
      </c>
      <c r="F168" s="66">
        <v>5</v>
      </c>
      <c r="G168" s="66"/>
      <c r="H168" s="66">
        <f t="shared" si="17"/>
        <v>0</v>
      </c>
      <c r="I168" s="79">
        <f t="shared" si="15"/>
        <v>0</v>
      </c>
    </row>
    <row r="169" spans="1:9" ht="69.95" customHeight="1" x14ac:dyDescent="0.25">
      <c r="A169" s="62" t="s">
        <v>220</v>
      </c>
      <c r="B169" s="63" t="s">
        <v>20</v>
      </c>
      <c r="C169" s="64">
        <v>92342</v>
      </c>
      <c r="D169" s="45" t="s">
        <v>312</v>
      </c>
      <c r="E169" s="65" t="s">
        <v>569</v>
      </c>
      <c r="F169" s="66">
        <v>62</v>
      </c>
      <c r="G169" s="66"/>
      <c r="H169" s="66">
        <f t="shared" si="17"/>
        <v>0</v>
      </c>
      <c r="I169" s="79">
        <f t="shared" si="15"/>
        <v>0</v>
      </c>
    </row>
    <row r="170" spans="1:9" ht="39.950000000000003" customHeight="1" x14ac:dyDescent="0.25">
      <c r="A170" s="62" t="s">
        <v>221</v>
      </c>
      <c r="B170" s="63" t="s">
        <v>7</v>
      </c>
      <c r="C170" s="64" t="s">
        <v>93</v>
      </c>
      <c r="D170" s="45" t="s">
        <v>319</v>
      </c>
      <c r="E170" s="65" t="s">
        <v>568</v>
      </c>
      <c r="F170" s="66">
        <v>1</v>
      </c>
      <c r="G170" s="66"/>
      <c r="H170" s="66">
        <f>ROUND((SUM(G170/1.23)*1.2),2)</f>
        <v>0</v>
      </c>
      <c r="I170" s="79">
        <f t="shared" si="15"/>
        <v>0</v>
      </c>
    </row>
    <row r="171" spans="1:9" ht="20.100000000000001" customHeight="1" x14ac:dyDescent="0.25">
      <c r="A171" s="62" t="s">
        <v>222</v>
      </c>
      <c r="B171" s="63" t="s">
        <v>7</v>
      </c>
      <c r="C171" s="64" t="s">
        <v>94</v>
      </c>
      <c r="D171" s="45" t="s">
        <v>320</v>
      </c>
      <c r="E171" s="65" t="s">
        <v>568</v>
      </c>
      <c r="F171" s="66">
        <v>1</v>
      </c>
      <c r="G171" s="66"/>
      <c r="H171" s="66">
        <f t="shared" ref="H171:H174" si="18">ROUND((SUM(G171/1.23)*1.2),2)</f>
        <v>0</v>
      </c>
      <c r="I171" s="79">
        <f t="shared" si="15"/>
        <v>0</v>
      </c>
    </row>
    <row r="172" spans="1:9" ht="20.100000000000001" customHeight="1" x14ac:dyDescent="0.25">
      <c r="A172" s="62" t="s">
        <v>223</v>
      </c>
      <c r="B172" s="63" t="s">
        <v>7</v>
      </c>
      <c r="C172" s="64" t="s">
        <v>313</v>
      </c>
      <c r="D172" s="45" t="s">
        <v>314</v>
      </c>
      <c r="E172" s="65" t="s">
        <v>566</v>
      </c>
      <c r="F172" s="66">
        <v>1</v>
      </c>
      <c r="G172" s="66"/>
      <c r="H172" s="66">
        <f t="shared" si="18"/>
        <v>0</v>
      </c>
      <c r="I172" s="79">
        <f t="shared" si="15"/>
        <v>0</v>
      </c>
    </row>
    <row r="173" spans="1:9" ht="39.950000000000003" customHeight="1" x14ac:dyDescent="0.25">
      <c r="A173" s="62" t="s">
        <v>224</v>
      </c>
      <c r="B173" s="63" t="s">
        <v>7</v>
      </c>
      <c r="C173" s="64" t="s">
        <v>315</v>
      </c>
      <c r="D173" s="45" t="s">
        <v>316</v>
      </c>
      <c r="E173" s="65" t="s">
        <v>566</v>
      </c>
      <c r="F173" s="66">
        <v>2</v>
      </c>
      <c r="G173" s="66"/>
      <c r="H173" s="66">
        <f t="shared" si="18"/>
        <v>0</v>
      </c>
      <c r="I173" s="79">
        <f t="shared" si="15"/>
        <v>0</v>
      </c>
    </row>
    <row r="174" spans="1:9" ht="20.100000000000001" customHeight="1" thickBot="1" x14ac:dyDescent="0.3">
      <c r="A174" s="71" t="s">
        <v>242</v>
      </c>
      <c r="B174" s="72" t="s">
        <v>7</v>
      </c>
      <c r="C174" s="73" t="s">
        <v>317</v>
      </c>
      <c r="D174" s="46" t="s">
        <v>318</v>
      </c>
      <c r="E174" s="74" t="s">
        <v>566</v>
      </c>
      <c r="F174" s="75">
        <v>2</v>
      </c>
      <c r="G174" s="75"/>
      <c r="H174" s="75">
        <f t="shared" si="18"/>
        <v>0</v>
      </c>
      <c r="I174" s="78">
        <f t="shared" si="15"/>
        <v>0</v>
      </c>
    </row>
    <row r="175" spans="1:9" s="17" customFormat="1" ht="20.100000000000001" customHeight="1" thickBot="1" x14ac:dyDescent="0.3">
      <c r="A175" s="117" t="s">
        <v>1</v>
      </c>
      <c r="B175" s="118"/>
      <c r="C175" s="118"/>
      <c r="D175" s="118"/>
      <c r="E175" s="128"/>
      <c r="F175" s="129"/>
      <c r="G175" s="129"/>
      <c r="H175" s="130"/>
      <c r="I175" s="28">
        <f>ROUND(SUM(I149:I174),2)</f>
        <v>0</v>
      </c>
    </row>
    <row r="176" spans="1:9" s="14" customFormat="1" ht="20.100000000000001" customHeight="1" thickBot="1" x14ac:dyDescent="0.3">
      <c r="A176" s="120" t="s">
        <v>434</v>
      </c>
      <c r="B176" s="121"/>
      <c r="C176" s="121"/>
      <c r="D176" s="121"/>
      <c r="E176" s="121"/>
      <c r="F176" s="121"/>
      <c r="G176" s="121"/>
      <c r="H176" s="121"/>
      <c r="I176" s="122"/>
    </row>
    <row r="177" spans="1:9" ht="20.100000000000001" customHeight="1" x14ac:dyDescent="0.25">
      <c r="A177" s="22" t="s">
        <v>281</v>
      </c>
      <c r="B177" s="23" t="s">
        <v>589</v>
      </c>
      <c r="C177" s="23" t="s">
        <v>63</v>
      </c>
      <c r="D177" s="40" t="s">
        <v>62</v>
      </c>
      <c r="E177" s="38" t="s">
        <v>566</v>
      </c>
      <c r="F177" s="24">
        <v>1</v>
      </c>
      <c r="G177" s="24"/>
      <c r="H177" s="60">
        <f t="shared" ref="H177:H186" si="19">ROUND(SUM(G177*1.2),2)</f>
        <v>0</v>
      </c>
      <c r="I177" s="61">
        <f t="shared" ref="I177:I186" si="20">ROUND(SUM(F177*H177),2)</f>
        <v>0</v>
      </c>
    </row>
    <row r="178" spans="1:9" ht="69.95" customHeight="1" x14ac:dyDescent="0.25">
      <c r="A178" s="62" t="s">
        <v>282</v>
      </c>
      <c r="B178" s="63" t="s">
        <v>20</v>
      </c>
      <c r="C178" s="63" t="s">
        <v>64</v>
      </c>
      <c r="D178" s="41" t="s">
        <v>74</v>
      </c>
      <c r="E178" s="65" t="s">
        <v>569</v>
      </c>
      <c r="F178" s="66">
        <v>29.25</v>
      </c>
      <c r="G178" s="66"/>
      <c r="H178" s="66">
        <f t="shared" si="19"/>
        <v>0</v>
      </c>
      <c r="I178" s="79">
        <f t="shared" si="20"/>
        <v>0</v>
      </c>
    </row>
    <row r="179" spans="1:9" ht="54.95" customHeight="1" x14ac:dyDescent="0.25">
      <c r="A179" s="62" t="s">
        <v>283</v>
      </c>
      <c r="B179" s="63" t="s">
        <v>20</v>
      </c>
      <c r="C179" s="64">
        <v>92695</v>
      </c>
      <c r="D179" s="45" t="s">
        <v>65</v>
      </c>
      <c r="E179" s="65" t="s">
        <v>566</v>
      </c>
      <c r="F179" s="66">
        <v>5</v>
      </c>
      <c r="G179" s="66"/>
      <c r="H179" s="66">
        <f t="shared" si="19"/>
        <v>0</v>
      </c>
      <c r="I179" s="79">
        <f t="shared" si="20"/>
        <v>0</v>
      </c>
    </row>
    <row r="180" spans="1:9" ht="69.95" customHeight="1" x14ac:dyDescent="0.25">
      <c r="A180" s="62" t="s">
        <v>284</v>
      </c>
      <c r="B180" s="63" t="s">
        <v>20</v>
      </c>
      <c r="C180" s="64">
        <v>92700</v>
      </c>
      <c r="D180" s="45" t="s">
        <v>66</v>
      </c>
      <c r="E180" s="65" t="s">
        <v>566</v>
      </c>
      <c r="F180" s="66">
        <v>2</v>
      </c>
      <c r="G180" s="66"/>
      <c r="H180" s="66">
        <f t="shared" si="19"/>
        <v>0</v>
      </c>
      <c r="I180" s="79">
        <f t="shared" si="20"/>
        <v>0</v>
      </c>
    </row>
    <row r="181" spans="1:9" ht="69.95" customHeight="1" x14ac:dyDescent="0.25">
      <c r="A181" s="62" t="s">
        <v>285</v>
      </c>
      <c r="B181" s="63" t="s">
        <v>20</v>
      </c>
      <c r="C181" s="64">
        <v>92701</v>
      </c>
      <c r="D181" s="45" t="s">
        <v>67</v>
      </c>
      <c r="E181" s="65" t="s">
        <v>566</v>
      </c>
      <c r="F181" s="66">
        <v>7</v>
      </c>
      <c r="G181" s="66"/>
      <c r="H181" s="66">
        <f t="shared" si="19"/>
        <v>0</v>
      </c>
      <c r="I181" s="79">
        <f t="shared" si="20"/>
        <v>0</v>
      </c>
    </row>
    <row r="182" spans="1:9" ht="54.95" customHeight="1" x14ac:dyDescent="0.25">
      <c r="A182" s="62" t="s">
        <v>286</v>
      </c>
      <c r="B182" s="63" t="s">
        <v>20</v>
      </c>
      <c r="C182" s="64">
        <v>92705</v>
      </c>
      <c r="D182" s="45" t="s">
        <v>68</v>
      </c>
      <c r="E182" s="65" t="s">
        <v>566</v>
      </c>
      <c r="F182" s="66">
        <v>1</v>
      </c>
      <c r="G182" s="66"/>
      <c r="H182" s="66">
        <f t="shared" si="19"/>
        <v>0</v>
      </c>
      <c r="I182" s="79">
        <f t="shared" si="20"/>
        <v>0</v>
      </c>
    </row>
    <row r="183" spans="1:9" ht="69.95" customHeight="1" x14ac:dyDescent="0.25">
      <c r="A183" s="62" t="s">
        <v>287</v>
      </c>
      <c r="B183" s="63" t="s">
        <v>20</v>
      </c>
      <c r="C183" s="64">
        <v>92694</v>
      </c>
      <c r="D183" s="45" t="s">
        <v>69</v>
      </c>
      <c r="E183" s="65" t="s">
        <v>566</v>
      </c>
      <c r="F183" s="66">
        <v>1</v>
      </c>
      <c r="G183" s="66"/>
      <c r="H183" s="66">
        <f t="shared" si="19"/>
        <v>0</v>
      </c>
      <c r="I183" s="79">
        <f t="shared" si="20"/>
        <v>0</v>
      </c>
    </row>
    <row r="184" spans="1:9" ht="54.95" customHeight="1" x14ac:dyDescent="0.25">
      <c r="A184" s="62" t="s">
        <v>288</v>
      </c>
      <c r="B184" s="63" t="s">
        <v>20</v>
      </c>
      <c r="C184" s="64">
        <v>92692</v>
      </c>
      <c r="D184" s="45" t="s">
        <v>326</v>
      </c>
      <c r="E184" s="65" t="s">
        <v>566</v>
      </c>
      <c r="F184" s="66">
        <v>1</v>
      </c>
      <c r="G184" s="66"/>
      <c r="H184" s="66">
        <f t="shared" si="19"/>
        <v>0</v>
      </c>
      <c r="I184" s="79">
        <f t="shared" si="20"/>
        <v>0</v>
      </c>
    </row>
    <row r="185" spans="1:9" ht="39.950000000000003" customHeight="1" x14ac:dyDescent="0.25">
      <c r="A185" s="7" t="s">
        <v>289</v>
      </c>
      <c r="B185" s="6" t="s">
        <v>589</v>
      </c>
      <c r="C185" s="6" t="s">
        <v>321</v>
      </c>
      <c r="D185" s="41" t="s">
        <v>324</v>
      </c>
      <c r="E185" s="43" t="s">
        <v>566</v>
      </c>
      <c r="F185" s="9">
        <v>1</v>
      </c>
      <c r="G185" s="9"/>
      <c r="H185" s="66">
        <f t="shared" si="19"/>
        <v>0</v>
      </c>
      <c r="I185" s="79">
        <f t="shared" si="20"/>
        <v>0</v>
      </c>
    </row>
    <row r="186" spans="1:9" ht="54.95" customHeight="1" thickBot="1" x14ac:dyDescent="0.3">
      <c r="A186" s="25" t="s">
        <v>290</v>
      </c>
      <c r="B186" s="26" t="s">
        <v>589</v>
      </c>
      <c r="C186" s="26" t="s">
        <v>323</v>
      </c>
      <c r="D186" s="42" t="s">
        <v>325</v>
      </c>
      <c r="E186" s="39" t="s">
        <v>566</v>
      </c>
      <c r="F186" s="27">
        <v>1</v>
      </c>
      <c r="G186" s="27"/>
      <c r="H186" s="75">
        <f t="shared" si="19"/>
        <v>0</v>
      </c>
      <c r="I186" s="78">
        <f t="shared" si="20"/>
        <v>0</v>
      </c>
    </row>
    <row r="187" spans="1:9" s="17" customFormat="1" ht="20.100000000000001" customHeight="1" thickBot="1" x14ac:dyDescent="0.3">
      <c r="A187" s="117" t="s">
        <v>1</v>
      </c>
      <c r="B187" s="118"/>
      <c r="C187" s="119"/>
      <c r="D187" s="119"/>
      <c r="E187" s="128"/>
      <c r="F187" s="129"/>
      <c r="G187" s="129"/>
      <c r="H187" s="130"/>
      <c r="I187" s="28">
        <f>ROUND(SUM(I177:I186),2)</f>
        <v>0</v>
      </c>
    </row>
    <row r="188" spans="1:9" s="14" customFormat="1" ht="20.100000000000001" customHeight="1" thickBot="1" x14ac:dyDescent="0.3">
      <c r="A188" s="120" t="s">
        <v>462</v>
      </c>
      <c r="B188" s="121"/>
      <c r="C188" s="121"/>
      <c r="D188" s="121"/>
      <c r="E188" s="121"/>
      <c r="F188" s="121"/>
      <c r="G188" s="121"/>
      <c r="H188" s="121"/>
      <c r="I188" s="122"/>
    </row>
    <row r="189" spans="1:9" ht="69.95" customHeight="1" x14ac:dyDescent="0.25">
      <c r="A189" s="57" t="s">
        <v>8</v>
      </c>
      <c r="B189" s="58" t="s">
        <v>20</v>
      </c>
      <c r="C189" s="70">
        <v>87275</v>
      </c>
      <c r="D189" s="44" t="s">
        <v>435</v>
      </c>
      <c r="E189" s="59" t="s">
        <v>567</v>
      </c>
      <c r="F189" s="60">
        <v>469.72</v>
      </c>
      <c r="G189" s="60"/>
      <c r="H189" s="60">
        <f t="shared" ref="H189" si="21">ROUND(SUM(G189*1.2),2)</f>
        <v>0</v>
      </c>
      <c r="I189" s="61">
        <f t="shared" ref="I189:I195" si="22">ROUND(SUM(F189*H189),2)</f>
        <v>0</v>
      </c>
    </row>
    <row r="190" spans="1:9" ht="39.950000000000003" customHeight="1" x14ac:dyDescent="0.25">
      <c r="A190" s="62" t="s">
        <v>9</v>
      </c>
      <c r="B190" s="63" t="s">
        <v>7</v>
      </c>
      <c r="C190" s="64" t="s">
        <v>436</v>
      </c>
      <c r="D190" s="45" t="s">
        <v>437</v>
      </c>
      <c r="E190" s="65" t="s">
        <v>567</v>
      </c>
      <c r="F190" s="66">
        <v>4.41</v>
      </c>
      <c r="G190" s="66"/>
      <c r="H190" s="66">
        <f t="shared" ref="H190:H192" si="23">ROUND((SUM(G190/1.23)*1.2),2)</f>
        <v>0</v>
      </c>
      <c r="I190" s="79">
        <f t="shared" si="22"/>
        <v>0</v>
      </c>
    </row>
    <row r="191" spans="1:9" ht="39.950000000000003" customHeight="1" x14ac:dyDescent="0.25">
      <c r="A191" s="62" t="s">
        <v>10</v>
      </c>
      <c r="B191" s="63" t="s">
        <v>7</v>
      </c>
      <c r="C191" s="64" t="s">
        <v>438</v>
      </c>
      <c r="D191" s="45" t="s">
        <v>439</v>
      </c>
      <c r="E191" s="65" t="s">
        <v>567</v>
      </c>
      <c r="F191" s="66">
        <v>77.709999999999994</v>
      </c>
      <c r="G191" s="66"/>
      <c r="H191" s="66">
        <f t="shared" si="23"/>
        <v>0</v>
      </c>
      <c r="I191" s="79">
        <f t="shared" si="22"/>
        <v>0</v>
      </c>
    </row>
    <row r="192" spans="1:9" ht="39.950000000000003" customHeight="1" x14ac:dyDescent="0.25">
      <c r="A192" s="62" t="s">
        <v>11</v>
      </c>
      <c r="B192" s="63" t="s">
        <v>7</v>
      </c>
      <c r="C192" s="64" t="s">
        <v>440</v>
      </c>
      <c r="D192" s="45" t="s">
        <v>441</v>
      </c>
      <c r="E192" s="65" t="s">
        <v>567</v>
      </c>
      <c r="F192" s="66">
        <v>8.36</v>
      </c>
      <c r="G192" s="66"/>
      <c r="H192" s="66">
        <f t="shared" si="23"/>
        <v>0</v>
      </c>
      <c r="I192" s="79">
        <f t="shared" si="22"/>
        <v>0</v>
      </c>
    </row>
    <row r="193" spans="1:9" ht="39.950000000000003" customHeight="1" x14ac:dyDescent="0.25">
      <c r="A193" s="62" t="s">
        <v>24</v>
      </c>
      <c r="B193" s="63" t="s">
        <v>20</v>
      </c>
      <c r="C193" s="64">
        <v>96122</v>
      </c>
      <c r="D193" s="45" t="s">
        <v>526</v>
      </c>
      <c r="E193" s="65" t="s">
        <v>569</v>
      </c>
      <c r="F193" s="66">
        <v>144.69999999999999</v>
      </c>
      <c r="G193" s="66"/>
      <c r="H193" s="66">
        <f t="shared" ref="H193:H195" si="24">ROUND(SUM(G193*1.2),2)</f>
        <v>0</v>
      </c>
      <c r="I193" s="79">
        <f t="shared" si="22"/>
        <v>0</v>
      </c>
    </row>
    <row r="194" spans="1:9" ht="39.950000000000003" customHeight="1" x14ac:dyDescent="0.25">
      <c r="A194" s="62" t="s">
        <v>31</v>
      </c>
      <c r="B194" s="63" t="s">
        <v>20</v>
      </c>
      <c r="C194" s="64">
        <v>96114</v>
      </c>
      <c r="D194" s="45" t="s">
        <v>442</v>
      </c>
      <c r="E194" s="65" t="s">
        <v>567</v>
      </c>
      <c r="F194" s="66">
        <v>291.10000000000002</v>
      </c>
      <c r="G194" s="66"/>
      <c r="H194" s="66">
        <f t="shared" si="24"/>
        <v>0</v>
      </c>
      <c r="I194" s="79">
        <f t="shared" si="22"/>
        <v>0</v>
      </c>
    </row>
    <row r="195" spans="1:9" ht="39.950000000000003" customHeight="1" thickBot="1" x14ac:dyDescent="0.3">
      <c r="A195" s="71" t="s">
        <v>190</v>
      </c>
      <c r="B195" s="72" t="s">
        <v>589</v>
      </c>
      <c r="C195" s="73" t="s">
        <v>443</v>
      </c>
      <c r="D195" s="46" t="s">
        <v>444</v>
      </c>
      <c r="E195" s="74" t="s">
        <v>567</v>
      </c>
      <c r="F195" s="75">
        <v>400.28</v>
      </c>
      <c r="G195" s="75"/>
      <c r="H195" s="75">
        <f t="shared" si="24"/>
        <v>0</v>
      </c>
      <c r="I195" s="78">
        <f t="shared" si="22"/>
        <v>0</v>
      </c>
    </row>
    <row r="196" spans="1:9" s="17" customFormat="1" ht="20.100000000000001" customHeight="1" thickBot="1" x14ac:dyDescent="0.3">
      <c r="A196" s="117" t="s">
        <v>1</v>
      </c>
      <c r="B196" s="118"/>
      <c r="C196" s="119"/>
      <c r="D196" s="119"/>
      <c r="E196" s="128"/>
      <c r="F196" s="129"/>
      <c r="G196" s="129"/>
      <c r="H196" s="130"/>
      <c r="I196" s="28">
        <f>ROUND(SUM(I189:I195),2)</f>
        <v>0</v>
      </c>
    </row>
    <row r="197" spans="1:9" s="14" customFormat="1" ht="20.100000000000001" customHeight="1" thickBot="1" x14ac:dyDescent="0.3">
      <c r="A197" s="120" t="s">
        <v>463</v>
      </c>
      <c r="B197" s="121"/>
      <c r="C197" s="121"/>
      <c r="D197" s="121"/>
      <c r="E197" s="121"/>
      <c r="F197" s="121"/>
      <c r="G197" s="121"/>
      <c r="H197" s="121"/>
      <c r="I197" s="122"/>
    </row>
    <row r="198" spans="1:9" ht="39.950000000000003" customHeight="1" x14ac:dyDescent="0.25">
      <c r="A198" s="22" t="s">
        <v>329</v>
      </c>
      <c r="B198" s="89" t="s">
        <v>20</v>
      </c>
      <c r="C198" s="89">
        <v>101616</v>
      </c>
      <c r="D198" s="44" t="s">
        <v>606</v>
      </c>
      <c r="E198" s="38" t="s">
        <v>567</v>
      </c>
      <c r="F198" s="24">
        <v>35.4</v>
      </c>
      <c r="G198" s="24"/>
      <c r="H198" s="60">
        <f t="shared" ref="H198:H208" si="25">ROUND(SUM(G198*1.2),2)</f>
        <v>0</v>
      </c>
      <c r="I198" s="61">
        <f t="shared" ref="I198:I213" si="26">ROUND(SUM(F198*H198),2)</f>
        <v>0</v>
      </c>
    </row>
    <row r="199" spans="1:9" ht="20.100000000000001" customHeight="1" x14ac:dyDescent="0.25">
      <c r="A199" s="62" t="s">
        <v>333</v>
      </c>
      <c r="B199" s="85" t="s">
        <v>7</v>
      </c>
      <c r="C199" s="86" t="s">
        <v>445</v>
      </c>
      <c r="D199" s="45" t="s">
        <v>446</v>
      </c>
      <c r="E199" s="65" t="s">
        <v>567</v>
      </c>
      <c r="F199" s="66">
        <v>35.4</v>
      </c>
      <c r="G199" s="66"/>
      <c r="H199" s="66">
        <f t="shared" ref="H199" si="27">ROUND((SUM(G199/1.23)*1.2),2)</f>
        <v>0</v>
      </c>
      <c r="I199" s="79">
        <f t="shared" si="26"/>
        <v>0</v>
      </c>
    </row>
    <row r="200" spans="1:9" ht="69.95" customHeight="1" x14ac:dyDescent="0.25">
      <c r="A200" s="62" t="s">
        <v>334</v>
      </c>
      <c r="B200" s="85" t="s">
        <v>20</v>
      </c>
      <c r="C200" s="86">
        <v>94990</v>
      </c>
      <c r="D200" s="45" t="s">
        <v>447</v>
      </c>
      <c r="E200" s="65" t="s">
        <v>568</v>
      </c>
      <c r="F200" s="66">
        <v>2.48</v>
      </c>
      <c r="G200" s="66"/>
      <c r="H200" s="66">
        <f t="shared" si="25"/>
        <v>0</v>
      </c>
      <c r="I200" s="79">
        <f t="shared" si="26"/>
        <v>0</v>
      </c>
    </row>
    <row r="201" spans="1:9" ht="54.95" customHeight="1" x14ac:dyDescent="0.25">
      <c r="A201" s="62" t="s">
        <v>335</v>
      </c>
      <c r="B201" s="85" t="s">
        <v>20</v>
      </c>
      <c r="C201" s="86">
        <v>98680</v>
      </c>
      <c r="D201" s="45" t="s">
        <v>448</v>
      </c>
      <c r="E201" s="65" t="s">
        <v>567</v>
      </c>
      <c r="F201" s="66">
        <v>226.55</v>
      </c>
      <c r="G201" s="66"/>
      <c r="H201" s="66">
        <f t="shared" si="25"/>
        <v>0</v>
      </c>
      <c r="I201" s="79">
        <f t="shared" si="26"/>
        <v>0</v>
      </c>
    </row>
    <row r="202" spans="1:9" ht="39.950000000000003" customHeight="1" x14ac:dyDescent="0.25">
      <c r="A202" s="7" t="s">
        <v>336</v>
      </c>
      <c r="B202" s="85" t="s">
        <v>20</v>
      </c>
      <c r="C202" s="85">
        <v>102494</v>
      </c>
      <c r="D202" s="47" t="s">
        <v>607</v>
      </c>
      <c r="E202" s="43" t="s">
        <v>567</v>
      </c>
      <c r="F202" s="9">
        <v>403.54</v>
      </c>
      <c r="G202" s="9"/>
      <c r="H202" s="66">
        <f t="shared" si="25"/>
        <v>0</v>
      </c>
      <c r="I202" s="79">
        <f t="shared" si="26"/>
        <v>0</v>
      </c>
    </row>
    <row r="203" spans="1:9" ht="69.95" customHeight="1" x14ac:dyDescent="0.25">
      <c r="A203" s="62" t="s">
        <v>337</v>
      </c>
      <c r="B203" s="63" t="s">
        <v>20</v>
      </c>
      <c r="C203" s="64">
        <v>87251</v>
      </c>
      <c r="D203" s="45" t="s">
        <v>449</v>
      </c>
      <c r="E203" s="65" t="s">
        <v>567</v>
      </c>
      <c r="F203" s="66">
        <v>148.30000000000001</v>
      </c>
      <c r="G203" s="66"/>
      <c r="H203" s="66">
        <f t="shared" si="25"/>
        <v>0</v>
      </c>
      <c r="I203" s="79">
        <f t="shared" si="26"/>
        <v>0</v>
      </c>
    </row>
    <row r="204" spans="1:9" ht="69.95" customHeight="1" x14ac:dyDescent="0.25">
      <c r="A204" s="62" t="s">
        <v>338</v>
      </c>
      <c r="B204" s="63" t="s">
        <v>20</v>
      </c>
      <c r="C204" s="64">
        <v>87257</v>
      </c>
      <c r="D204" s="45" t="s">
        <v>450</v>
      </c>
      <c r="E204" s="65" t="s">
        <v>567</v>
      </c>
      <c r="F204" s="66">
        <v>42.9</v>
      </c>
      <c r="G204" s="66"/>
      <c r="H204" s="66">
        <f t="shared" si="25"/>
        <v>0</v>
      </c>
      <c r="I204" s="79">
        <f t="shared" si="26"/>
        <v>0</v>
      </c>
    </row>
    <row r="205" spans="1:9" ht="39.950000000000003" customHeight="1" x14ac:dyDescent="0.25">
      <c r="A205" s="7" t="s">
        <v>340</v>
      </c>
      <c r="B205" s="85" t="s">
        <v>20</v>
      </c>
      <c r="C205" s="85">
        <v>101727</v>
      </c>
      <c r="D205" s="45" t="s">
        <v>608</v>
      </c>
      <c r="E205" s="43" t="s">
        <v>567</v>
      </c>
      <c r="F205" s="9">
        <v>216.4</v>
      </c>
      <c r="G205" s="9"/>
      <c r="H205" s="66">
        <f t="shared" si="25"/>
        <v>0</v>
      </c>
      <c r="I205" s="79">
        <f t="shared" si="26"/>
        <v>0</v>
      </c>
    </row>
    <row r="206" spans="1:9" ht="20.100000000000001" customHeight="1" x14ac:dyDescent="0.25">
      <c r="A206" s="62" t="s">
        <v>341</v>
      </c>
      <c r="B206" s="85" t="s">
        <v>7</v>
      </c>
      <c r="C206" s="86" t="s">
        <v>451</v>
      </c>
      <c r="D206" s="45" t="s">
        <v>452</v>
      </c>
      <c r="E206" s="65" t="s">
        <v>569</v>
      </c>
      <c r="F206" s="66">
        <v>146.44999999999999</v>
      </c>
      <c r="G206" s="66"/>
      <c r="H206" s="66">
        <f t="shared" ref="H206" si="28">ROUND((SUM(G206/1.23)*1.2),2)</f>
        <v>0</v>
      </c>
      <c r="I206" s="79">
        <f t="shared" si="26"/>
        <v>0</v>
      </c>
    </row>
    <row r="207" spans="1:9" ht="39.950000000000003" customHeight="1" x14ac:dyDescent="0.25">
      <c r="A207" s="7" t="s">
        <v>342</v>
      </c>
      <c r="B207" s="85" t="s">
        <v>589</v>
      </c>
      <c r="C207" s="86" t="s">
        <v>591</v>
      </c>
      <c r="D207" s="45" t="s">
        <v>629</v>
      </c>
      <c r="E207" s="43" t="s">
        <v>569</v>
      </c>
      <c r="F207" s="9">
        <v>53.36</v>
      </c>
      <c r="G207" s="9"/>
      <c r="H207" s="66">
        <f t="shared" si="25"/>
        <v>0</v>
      </c>
      <c r="I207" s="79">
        <f t="shared" si="26"/>
        <v>0</v>
      </c>
    </row>
    <row r="208" spans="1:9" ht="39.950000000000003" customHeight="1" x14ac:dyDescent="0.25">
      <c r="A208" s="7" t="s">
        <v>343</v>
      </c>
      <c r="B208" s="85" t="s">
        <v>589</v>
      </c>
      <c r="C208" s="86" t="s">
        <v>592</v>
      </c>
      <c r="D208" s="45" t="s">
        <v>630</v>
      </c>
      <c r="E208" s="43" t="s">
        <v>569</v>
      </c>
      <c r="F208" s="9">
        <v>1.77</v>
      </c>
      <c r="G208" s="9"/>
      <c r="H208" s="66">
        <f t="shared" si="25"/>
        <v>0</v>
      </c>
      <c r="I208" s="79">
        <f t="shared" si="26"/>
        <v>0</v>
      </c>
    </row>
    <row r="209" spans="1:9" ht="39.950000000000003" customHeight="1" x14ac:dyDescent="0.25">
      <c r="A209" s="62" t="s">
        <v>346</v>
      </c>
      <c r="B209" s="63" t="s">
        <v>7</v>
      </c>
      <c r="C209" s="64" t="s">
        <v>453</v>
      </c>
      <c r="D209" s="45" t="s">
        <v>454</v>
      </c>
      <c r="E209" s="65" t="s">
        <v>567</v>
      </c>
      <c r="F209" s="66">
        <v>22.32</v>
      </c>
      <c r="G209" s="66"/>
      <c r="H209" s="66">
        <f t="shared" ref="H209:H212" si="29">ROUND((SUM(G209/1.23)*1.2),2)</f>
        <v>0</v>
      </c>
      <c r="I209" s="79">
        <f t="shared" si="26"/>
        <v>0</v>
      </c>
    </row>
    <row r="210" spans="1:9" ht="39.950000000000003" customHeight="1" x14ac:dyDescent="0.25">
      <c r="A210" s="62" t="s">
        <v>348</v>
      </c>
      <c r="B210" s="63" t="s">
        <v>7</v>
      </c>
      <c r="C210" s="64" t="s">
        <v>455</v>
      </c>
      <c r="D210" s="45" t="s">
        <v>456</v>
      </c>
      <c r="E210" s="65" t="s">
        <v>567</v>
      </c>
      <c r="F210" s="66">
        <v>21.6</v>
      </c>
      <c r="G210" s="66"/>
      <c r="H210" s="66">
        <f t="shared" si="29"/>
        <v>0</v>
      </c>
      <c r="I210" s="79">
        <f t="shared" si="26"/>
        <v>0</v>
      </c>
    </row>
    <row r="211" spans="1:9" ht="54.95" customHeight="1" x14ac:dyDescent="0.25">
      <c r="A211" s="62" t="s">
        <v>353</v>
      </c>
      <c r="B211" s="63" t="s">
        <v>20</v>
      </c>
      <c r="C211" s="64">
        <v>92397</v>
      </c>
      <c r="D211" s="45" t="s">
        <v>650</v>
      </c>
      <c r="E211" s="65" t="s">
        <v>567</v>
      </c>
      <c r="F211" s="66">
        <v>27.49</v>
      </c>
      <c r="G211" s="66"/>
      <c r="H211" s="66">
        <f t="shared" ref="H211:H213" si="30">ROUND(SUM(G211*1.2),2)</f>
        <v>0</v>
      </c>
      <c r="I211" s="79">
        <f t="shared" si="26"/>
        <v>0</v>
      </c>
    </row>
    <row r="212" spans="1:9" ht="20.100000000000001" customHeight="1" x14ac:dyDescent="0.25">
      <c r="A212" s="62" t="s">
        <v>354</v>
      </c>
      <c r="B212" s="63" t="s">
        <v>7</v>
      </c>
      <c r="C212" s="64" t="s">
        <v>457</v>
      </c>
      <c r="D212" s="45" t="s">
        <v>458</v>
      </c>
      <c r="E212" s="65" t="s">
        <v>569</v>
      </c>
      <c r="F212" s="66">
        <v>14.2</v>
      </c>
      <c r="G212" s="66"/>
      <c r="H212" s="66">
        <f t="shared" si="29"/>
        <v>0</v>
      </c>
      <c r="I212" s="79">
        <f t="shared" si="26"/>
        <v>0</v>
      </c>
    </row>
    <row r="213" spans="1:9" ht="20.100000000000001" customHeight="1" thickBot="1" x14ac:dyDescent="0.3">
      <c r="A213" s="71" t="s">
        <v>355</v>
      </c>
      <c r="B213" s="72" t="s">
        <v>589</v>
      </c>
      <c r="C213" s="73" t="s">
        <v>459</v>
      </c>
      <c r="D213" s="46" t="s">
        <v>460</v>
      </c>
      <c r="E213" s="74" t="s">
        <v>568</v>
      </c>
      <c r="F213" s="75">
        <v>6</v>
      </c>
      <c r="G213" s="75"/>
      <c r="H213" s="75">
        <f t="shared" si="30"/>
        <v>0</v>
      </c>
      <c r="I213" s="78">
        <f t="shared" si="26"/>
        <v>0</v>
      </c>
    </row>
    <row r="214" spans="1:9" s="17" customFormat="1" ht="20.100000000000001" customHeight="1" thickBot="1" x14ac:dyDescent="0.3">
      <c r="A214" s="117" t="s">
        <v>1</v>
      </c>
      <c r="B214" s="118"/>
      <c r="C214" s="119"/>
      <c r="D214" s="119"/>
      <c r="E214" s="123"/>
      <c r="F214" s="124"/>
      <c r="G214" s="124"/>
      <c r="H214" s="125"/>
      <c r="I214" s="28">
        <f>ROUND(SUM(I198:I213),2)</f>
        <v>0</v>
      </c>
    </row>
    <row r="215" spans="1:9" s="14" customFormat="1" ht="20.100000000000001" customHeight="1" thickBot="1" x14ac:dyDescent="0.3">
      <c r="A215" s="120" t="s">
        <v>469</v>
      </c>
      <c r="B215" s="121"/>
      <c r="C215" s="121"/>
      <c r="D215" s="121"/>
      <c r="E215" s="121"/>
      <c r="F215" s="121"/>
      <c r="G215" s="121"/>
      <c r="H215" s="121"/>
      <c r="I215" s="122"/>
    </row>
    <row r="216" spans="1:9" ht="39.950000000000003" customHeight="1" x14ac:dyDescent="0.25">
      <c r="A216" s="57" t="s">
        <v>470</v>
      </c>
      <c r="B216" s="58" t="s">
        <v>20</v>
      </c>
      <c r="C216" s="70">
        <v>88497</v>
      </c>
      <c r="D216" s="44" t="s">
        <v>464</v>
      </c>
      <c r="E216" s="59" t="s">
        <v>567</v>
      </c>
      <c r="F216" s="60">
        <v>1289.0899999999999</v>
      </c>
      <c r="G216" s="60"/>
      <c r="H216" s="60">
        <f t="shared" ref="H216:H226" si="31">ROUND(SUM(G216*1.2),2)</f>
        <v>0</v>
      </c>
      <c r="I216" s="61">
        <f t="shared" ref="I216:I226" si="32">ROUND(SUM(F216*H216),2)</f>
        <v>0</v>
      </c>
    </row>
    <row r="217" spans="1:9" ht="39.950000000000003" customHeight="1" x14ac:dyDescent="0.25">
      <c r="A217" s="62" t="s">
        <v>471</v>
      </c>
      <c r="B217" s="63" t="s">
        <v>20</v>
      </c>
      <c r="C217" s="64">
        <v>96135</v>
      </c>
      <c r="D217" s="45" t="s">
        <v>575</v>
      </c>
      <c r="E217" s="65" t="s">
        <v>567</v>
      </c>
      <c r="F217" s="66">
        <v>916.24</v>
      </c>
      <c r="G217" s="66"/>
      <c r="H217" s="66">
        <f t="shared" si="31"/>
        <v>0</v>
      </c>
      <c r="I217" s="79">
        <f t="shared" si="32"/>
        <v>0</v>
      </c>
    </row>
    <row r="218" spans="1:9" ht="54.95" customHeight="1" x14ac:dyDescent="0.25">
      <c r="A218" s="62" t="s">
        <v>472</v>
      </c>
      <c r="B218" s="63" t="s">
        <v>20</v>
      </c>
      <c r="C218" s="64">
        <v>88485</v>
      </c>
      <c r="D218" s="45" t="s">
        <v>465</v>
      </c>
      <c r="E218" s="65" t="s">
        <v>567</v>
      </c>
      <c r="F218" s="66">
        <v>1191.8399999999999</v>
      </c>
      <c r="G218" s="66"/>
      <c r="H218" s="66">
        <f t="shared" si="31"/>
        <v>0</v>
      </c>
      <c r="I218" s="79">
        <f t="shared" si="32"/>
        <v>0</v>
      </c>
    </row>
    <row r="219" spans="1:9" ht="54.95" customHeight="1" x14ac:dyDescent="0.25">
      <c r="A219" s="62" t="s">
        <v>473</v>
      </c>
      <c r="B219" s="63" t="s">
        <v>20</v>
      </c>
      <c r="C219" s="64">
        <v>88489</v>
      </c>
      <c r="D219" s="45" t="s">
        <v>466</v>
      </c>
      <c r="E219" s="65" t="s">
        <v>567</v>
      </c>
      <c r="F219" s="66">
        <v>1191.8399999999999</v>
      </c>
      <c r="G219" s="66"/>
      <c r="H219" s="66">
        <f t="shared" si="31"/>
        <v>0</v>
      </c>
      <c r="I219" s="79">
        <f t="shared" si="32"/>
        <v>0</v>
      </c>
    </row>
    <row r="220" spans="1:9" ht="39.950000000000003" customHeight="1" x14ac:dyDescent="0.25">
      <c r="A220" s="62" t="s">
        <v>474</v>
      </c>
      <c r="B220" s="63" t="s">
        <v>20</v>
      </c>
      <c r="C220" s="64">
        <v>88484</v>
      </c>
      <c r="D220" s="45" t="s">
        <v>467</v>
      </c>
      <c r="E220" s="65" t="s">
        <v>567</v>
      </c>
      <c r="F220" s="66">
        <v>260.45</v>
      </c>
      <c r="G220" s="66"/>
      <c r="H220" s="66">
        <f t="shared" si="31"/>
        <v>0</v>
      </c>
      <c r="I220" s="79">
        <f t="shared" si="32"/>
        <v>0</v>
      </c>
    </row>
    <row r="221" spans="1:9" ht="39.950000000000003" customHeight="1" x14ac:dyDescent="0.25">
      <c r="A221" s="62" t="s">
        <v>475</v>
      </c>
      <c r="B221" s="63" t="s">
        <v>20</v>
      </c>
      <c r="C221" s="64">
        <v>88488</v>
      </c>
      <c r="D221" s="45" t="s">
        <v>468</v>
      </c>
      <c r="E221" s="65" t="s">
        <v>567</v>
      </c>
      <c r="F221" s="66">
        <v>260.45</v>
      </c>
      <c r="G221" s="66"/>
      <c r="H221" s="66">
        <f t="shared" si="31"/>
        <v>0</v>
      </c>
      <c r="I221" s="79">
        <f t="shared" si="32"/>
        <v>0</v>
      </c>
    </row>
    <row r="222" spans="1:9" ht="39.950000000000003" customHeight="1" x14ac:dyDescent="0.25">
      <c r="A222" s="7" t="s">
        <v>476</v>
      </c>
      <c r="B222" s="85" t="s">
        <v>20</v>
      </c>
      <c r="C222" s="85">
        <v>102197</v>
      </c>
      <c r="D222" s="45" t="s">
        <v>609</v>
      </c>
      <c r="E222" s="43" t="s">
        <v>567</v>
      </c>
      <c r="F222" s="9">
        <v>78.12</v>
      </c>
      <c r="G222" s="9"/>
      <c r="H222" s="66">
        <f t="shared" si="31"/>
        <v>0</v>
      </c>
      <c r="I222" s="79">
        <f t="shared" si="32"/>
        <v>0</v>
      </c>
    </row>
    <row r="223" spans="1:9" ht="54.95" customHeight="1" x14ac:dyDescent="0.25">
      <c r="A223" s="7" t="s">
        <v>477</v>
      </c>
      <c r="B223" s="85" t="s">
        <v>20</v>
      </c>
      <c r="C223" s="85">
        <v>102218</v>
      </c>
      <c r="D223" s="45" t="s">
        <v>610</v>
      </c>
      <c r="E223" s="43" t="s">
        <v>567</v>
      </c>
      <c r="F223" s="9">
        <v>78.12</v>
      </c>
      <c r="G223" s="9"/>
      <c r="H223" s="66">
        <f t="shared" si="31"/>
        <v>0</v>
      </c>
      <c r="I223" s="79">
        <f t="shared" si="32"/>
        <v>0</v>
      </c>
    </row>
    <row r="224" spans="1:9" ht="39.950000000000003" customHeight="1" x14ac:dyDescent="0.25">
      <c r="A224" s="7" t="s">
        <v>478</v>
      </c>
      <c r="B224" s="85" t="s">
        <v>20</v>
      </c>
      <c r="C224" s="85">
        <v>102197</v>
      </c>
      <c r="D224" s="45" t="s">
        <v>609</v>
      </c>
      <c r="E224" s="43" t="s">
        <v>567</v>
      </c>
      <c r="F224" s="9">
        <v>14.47</v>
      </c>
      <c r="G224" s="9"/>
      <c r="H224" s="66">
        <f>ROUND(SUM(G224*1.2),2)</f>
        <v>0</v>
      </c>
      <c r="I224" s="79">
        <f t="shared" si="32"/>
        <v>0</v>
      </c>
    </row>
    <row r="225" spans="1:9" ht="54.95" customHeight="1" x14ac:dyDescent="0.25">
      <c r="A225" s="7" t="s">
        <v>479</v>
      </c>
      <c r="B225" s="85" t="s">
        <v>20</v>
      </c>
      <c r="C225" s="85">
        <v>102218</v>
      </c>
      <c r="D225" s="45" t="s">
        <v>610</v>
      </c>
      <c r="E225" s="43" t="s">
        <v>567</v>
      </c>
      <c r="F225" s="9">
        <v>14.47</v>
      </c>
      <c r="G225" s="9"/>
      <c r="H225" s="66">
        <f t="shared" si="31"/>
        <v>0</v>
      </c>
      <c r="I225" s="79">
        <f t="shared" si="32"/>
        <v>0</v>
      </c>
    </row>
    <row r="226" spans="1:9" ht="39.950000000000003" customHeight="1" thickBot="1" x14ac:dyDescent="0.3">
      <c r="A226" s="108" t="s">
        <v>576</v>
      </c>
      <c r="B226" s="109" t="s">
        <v>20</v>
      </c>
      <c r="C226" s="109">
        <v>102494</v>
      </c>
      <c r="D226" s="110" t="s">
        <v>607</v>
      </c>
      <c r="E226" s="39" t="s">
        <v>567</v>
      </c>
      <c r="F226" s="27">
        <v>97.25</v>
      </c>
      <c r="G226" s="27"/>
      <c r="H226" s="75">
        <f t="shared" si="31"/>
        <v>0</v>
      </c>
      <c r="I226" s="78">
        <f t="shared" si="32"/>
        <v>0</v>
      </c>
    </row>
    <row r="227" spans="1:9" s="17" customFormat="1" ht="20.100000000000001" customHeight="1" thickBot="1" x14ac:dyDescent="0.3">
      <c r="A227" s="167" t="s">
        <v>1</v>
      </c>
      <c r="B227" s="168"/>
      <c r="C227" s="169"/>
      <c r="D227" s="170"/>
      <c r="E227" s="123"/>
      <c r="F227" s="124"/>
      <c r="G227" s="124"/>
      <c r="H227" s="125"/>
      <c r="I227" s="28">
        <f>ROUND(SUM(I216:I226),2)</f>
        <v>0</v>
      </c>
    </row>
    <row r="228" spans="1:9" s="14" customFormat="1" ht="20.100000000000001" customHeight="1" thickBot="1" x14ac:dyDescent="0.3">
      <c r="A228" s="126" t="s">
        <v>480</v>
      </c>
      <c r="B228" s="127"/>
      <c r="C228" s="127"/>
      <c r="D228" s="127"/>
      <c r="E228" s="121"/>
      <c r="F228" s="121"/>
      <c r="G228" s="121"/>
      <c r="H228" s="121"/>
      <c r="I228" s="122"/>
    </row>
    <row r="229" spans="1:9" ht="39.950000000000003" customHeight="1" x14ac:dyDescent="0.25">
      <c r="A229" s="67" t="s">
        <v>481</v>
      </c>
      <c r="B229" s="68" t="s">
        <v>7</v>
      </c>
      <c r="C229" s="69" t="s">
        <v>356</v>
      </c>
      <c r="D229" s="50" t="s">
        <v>357</v>
      </c>
      <c r="E229" s="59" t="s">
        <v>566</v>
      </c>
      <c r="F229" s="60">
        <v>4</v>
      </c>
      <c r="G229" s="60"/>
      <c r="H229" s="60">
        <f t="shared" ref="H229:H231" si="33">ROUND((SUM(G229/1.23)*1.2),2)</f>
        <v>0</v>
      </c>
      <c r="I229" s="61">
        <f t="shared" ref="I229:I256" si="34">ROUND(SUM(F229*H229),2)</f>
        <v>0</v>
      </c>
    </row>
    <row r="230" spans="1:9" ht="20.100000000000001" customHeight="1" x14ac:dyDescent="0.25">
      <c r="A230" s="62" t="s">
        <v>482</v>
      </c>
      <c r="B230" s="63" t="s">
        <v>7</v>
      </c>
      <c r="C230" s="64" t="s">
        <v>358</v>
      </c>
      <c r="D230" s="45" t="s">
        <v>359</v>
      </c>
      <c r="E230" s="65" t="s">
        <v>566</v>
      </c>
      <c r="F230" s="66">
        <v>10</v>
      </c>
      <c r="G230" s="66"/>
      <c r="H230" s="66">
        <f t="shared" si="33"/>
        <v>0</v>
      </c>
      <c r="I230" s="79">
        <f t="shared" si="34"/>
        <v>0</v>
      </c>
    </row>
    <row r="231" spans="1:9" ht="39.950000000000003" customHeight="1" x14ac:dyDescent="0.25">
      <c r="A231" s="62" t="s">
        <v>483</v>
      </c>
      <c r="B231" s="63" t="s">
        <v>7</v>
      </c>
      <c r="C231" s="64" t="s">
        <v>360</v>
      </c>
      <c r="D231" s="45" t="s">
        <v>391</v>
      </c>
      <c r="E231" s="65" t="s">
        <v>566</v>
      </c>
      <c r="F231" s="66">
        <v>14</v>
      </c>
      <c r="G231" s="66"/>
      <c r="H231" s="66">
        <f t="shared" si="33"/>
        <v>0</v>
      </c>
      <c r="I231" s="79">
        <f t="shared" si="34"/>
        <v>0</v>
      </c>
    </row>
    <row r="232" spans="1:9" ht="54.95" customHeight="1" x14ac:dyDescent="0.25">
      <c r="A232" s="62" t="s">
        <v>484</v>
      </c>
      <c r="B232" s="63" t="s">
        <v>20</v>
      </c>
      <c r="C232" s="64">
        <v>86901</v>
      </c>
      <c r="D232" s="45" t="s">
        <v>172</v>
      </c>
      <c r="E232" s="65" t="s">
        <v>566</v>
      </c>
      <c r="F232" s="66">
        <v>13</v>
      </c>
      <c r="G232" s="66"/>
      <c r="H232" s="66">
        <f t="shared" ref="H232:H256" si="35">ROUND(SUM(G232*1.2),2)</f>
        <v>0</v>
      </c>
      <c r="I232" s="79">
        <f t="shared" si="34"/>
        <v>0</v>
      </c>
    </row>
    <row r="233" spans="1:9" ht="69.95" customHeight="1" x14ac:dyDescent="0.25">
      <c r="A233" s="62" t="s">
        <v>485</v>
      </c>
      <c r="B233" s="63" t="s">
        <v>20</v>
      </c>
      <c r="C233" s="64">
        <v>86936</v>
      </c>
      <c r="D233" s="45" t="s">
        <v>173</v>
      </c>
      <c r="E233" s="65" t="s">
        <v>566</v>
      </c>
      <c r="F233" s="66">
        <v>3</v>
      </c>
      <c r="G233" s="66"/>
      <c r="H233" s="66">
        <f t="shared" si="35"/>
        <v>0</v>
      </c>
      <c r="I233" s="79">
        <f t="shared" si="34"/>
        <v>0</v>
      </c>
    </row>
    <row r="234" spans="1:9" ht="69.95" customHeight="1" x14ac:dyDescent="0.25">
      <c r="A234" s="62" t="s">
        <v>486</v>
      </c>
      <c r="B234" s="63" t="s">
        <v>20</v>
      </c>
      <c r="C234" s="64">
        <v>86935</v>
      </c>
      <c r="D234" s="45" t="s">
        <v>174</v>
      </c>
      <c r="E234" s="65" t="s">
        <v>566</v>
      </c>
      <c r="F234" s="66">
        <v>9</v>
      </c>
      <c r="G234" s="66"/>
      <c r="H234" s="66">
        <f t="shared" si="35"/>
        <v>0</v>
      </c>
      <c r="I234" s="79">
        <f t="shared" si="34"/>
        <v>0</v>
      </c>
    </row>
    <row r="235" spans="1:9" ht="84.95" customHeight="1" x14ac:dyDescent="0.25">
      <c r="A235" s="62" t="s">
        <v>487</v>
      </c>
      <c r="B235" s="63" t="s">
        <v>20</v>
      </c>
      <c r="C235" s="64">
        <v>86943</v>
      </c>
      <c r="D235" s="45" t="s">
        <v>361</v>
      </c>
      <c r="E235" s="65" t="s">
        <v>566</v>
      </c>
      <c r="F235" s="66">
        <v>3</v>
      </c>
      <c r="G235" s="66"/>
      <c r="H235" s="66">
        <f t="shared" si="35"/>
        <v>0</v>
      </c>
      <c r="I235" s="79">
        <f t="shared" si="34"/>
        <v>0</v>
      </c>
    </row>
    <row r="236" spans="1:9" ht="54.95" customHeight="1" x14ac:dyDescent="0.25">
      <c r="A236" s="62" t="s">
        <v>488</v>
      </c>
      <c r="B236" s="63" t="s">
        <v>20</v>
      </c>
      <c r="C236" s="64">
        <v>86902</v>
      </c>
      <c r="D236" s="45" t="s">
        <v>362</v>
      </c>
      <c r="E236" s="65" t="s">
        <v>566</v>
      </c>
      <c r="F236" s="66">
        <v>3</v>
      </c>
      <c r="G236" s="66"/>
      <c r="H236" s="66">
        <f t="shared" si="35"/>
        <v>0</v>
      </c>
      <c r="I236" s="79">
        <f t="shared" si="34"/>
        <v>0</v>
      </c>
    </row>
    <row r="237" spans="1:9" ht="54.95" customHeight="1" x14ac:dyDescent="0.25">
      <c r="A237" s="62" t="s">
        <v>489</v>
      </c>
      <c r="B237" s="63" t="s">
        <v>20</v>
      </c>
      <c r="C237" s="64">
        <v>86872</v>
      </c>
      <c r="D237" s="45" t="s">
        <v>175</v>
      </c>
      <c r="E237" s="65" t="s">
        <v>566</v>
      </c>
      <c r="F237" s="66">
        <v>5</v>
      </c>
      <c r="G237" s="66"/>
      <c r="H237" s="66">
        <f t="shared" si="35"/>
        <v>0</v>
      </c>
      <c r="I237" s="79">
        <f t="shared" si="34"/>
        <v>0</v>
      </c>
    </row>
    <row r="238" spans="1:9" ht="39.950000000000003" customHeight="1" x14ac:dyDescent="0.25">
      <c r="A238" s="62" t="s">
        <v>490</v>
      </c>
      <c r="B238" s="63" t="s">
        <v>7</v>
      </c>
      <c r="C238" s="64" t="s">
        <v>363</v>
      </c>
      <c r="D238" s="45" t="s">
        <v>364</v>
      </c>
      <c r="E238" s="65" t="s">
        <v>566</v>
      </c>
      <c r="F238" s="66">
        <v>10</v>
      </c>
      <c r="G238" s="66"/>
      <c r="H238" s="66">
        <f t="shared" ref="H238" si="36">ROUND((SUM(G238/1.23)*1.2),2)</f>
        <v>0</v>
      </c>
      <c r="I238" s="79">
        <f t="shared" si="34"/>
        <v>0</v>
      </c>
    </row>
    <row r="239" spans="1:9" ht="39.950000000000003" customHeight="1" x14ac:dyDescent="0.25">
      <c r="A239" s="62" t="s">
        <v>491</v>
      </c>
      <c r="B239" s="63" t="s">
        <v>20</v>
      </c>
      <c r="C239" s="64">
        <v>95544</v>
      </c>
      <c r="D239" s="45" t="s">
        <v>560</v>
      </c>
      <c r="E239" s="65" t="s">
        <v>566</v>
      </c>
      <c r="F239" s="66">
        <v>14</v>
      </c>
      <c r="G239" s="66"/>
      <c r="H239" s="66">
        <f t="shared" si="35"/>
        <v>0</v>
      </c>
      <c r="I239" s="79">
        <f t="shared" si="34"/>
        <v>0</v>
      </c>
    </row>
    <row r="240" spans="1:9" ht="20.100000000000001" customHeight="1" x14ac:dyDescent="0.25">
      <c r="A240" s="62" t="s">
        <v>492</v>
      </c>
      <c r="B240" s="63" t="s">
        <v>589</v>
      </c>
      <c r="C240" s="64" t="s">
        <v>365</v>
      </c>
      <c r="D240" s="45" t="s">
        <v>366</v>
      </c>
      <c r="E240" s="65" t="s">
        <v>566</v>
      </c>
      <c r="F240" s="66">
        <v>3</v>
      </c>
      <c r="G240" s="66"/>
      <c r="H240" s="66">
        <f t="shared" si="35"/>
        <v>0</v>
      </c>
      <c r="I240" s="79">
        <f t="shared" si="34"/>
        <v>0</v>
      </c>
    </row>
    <row r="241" spans="1:9" ht="20.100000000000001" customHeight="1" x14ac:dyDescent="0.25">
      <c r="A241" s="62" t="s">
        <v>493</v>
      </c>
      <c r="B241" s="63" t="s">
        <v>589</v>
      </c>
      <c r="C241" s="64" t="s">
        <v>367</v>
      </c>
      <c r="D241" s="45" t="s">
        <v>368</v>
      </c>
      <c r="E241" s="65" t="s">
        <v>566</v>
      </c>
      <c r="F241" s="66">
        <v>4</v>
      </c>
      <c r="G241" s="66"/>
      <c r="H241" s="66">
        <f t="shared" si="35"/>
        <v>0</v>
      </c>
      <c r="I241" s="79">
        <f t="shared" si="34"/>
        <v>0</v>
      </c>
    </row>
    <row r="242" spans="1:9" ht="20.100000000000001" customHeight="1" x14ac:dyDescent="0.25">
      <c r="A242" s="62" t="s">
        <v>494</v>
      </c>
      <c r="B242" s="63" t="s">
        <v>7</v>
      </c>
      <c r="C242" s="64" t="s">
        <v>369</v>
      </c>
      <c r="D242" s="45" t="s">
        <v>370</v>
      </c>
      <c r="E242" s="65" t="s">
        <v>566</v>
      </c>
      <c r="F242" s="66">
        <v>10</v>
      </c>
      <c r="G242" s="66"/>
      <c r="H242" s="66">
        <f t="shared" ref="H242" si="37">ROUND((SUM(G242/1.23)*1.2),2)</f>
        <v>0</v>
      </c>
      <c r="I242" s="79">
        <f t="shared" si="34"/>
        <v>0</v>
      </c>
    </row>
    <row r="243" spans="1:9" ht="54.95" customHeight="1" x14ac:dyDescent="0.25">
      <c r="A243" s="62" t="s">
        <v>495</v>
      </c>
      <c r="B243" s="63" t="s">
        <v>20</v>
      </c>
      <c r="C243" s="64">
        <v>86909</v>
      </c>
      <c r="D243" s="45" t="s">
        <v>371</v>
      </c>
      <c r="E243" s="65" t="s">
        <v>566</v>
      </c>
      <c r="F243" s="66">
        <v>12</v>
      </c>
      <c r="G243" s="66"/>
      <c r="H243" s="66">
        <f t="shared" si="35"/>
        <v>0</v>
      </c>
      <c r="I243" s="79">
        <f t="shared" si="34"/>
        <v>0</v>
      </c>
    </row>
    <row r="244" spans="1:9" ht="39.950000000000003" customHeight="1" x14ac:dyDescent="0.25">
      <c r="A244" s="62" t="s">
        <v>496</v>
      </c>
      <c r="B244" s="63" t="s">
        <v>589</v>
      </c>
      <c r="C244" s="64" t="s">
        <v>372</v>
      </c>
      <c r="D244" s="45" t="s">
        <v>373</v>
      </c>
      <c r="E244" s="65" t="s">
        <v>566</v>
      </c>
      <c r="F244" s="66">
        <v>11</v>
      </c>
      <c r="G244" s="66"/>
      <c r="H244" s="66">
        <f t="shared" si="35"/>
        <v>0</v>
      </c>
      <c r="I244" s="79">
        <f t="shared" si="34"/>
        <v>0</v>
      </c>
    </row>
    <row r="245" spans="1:9" ht="54.95" customHeight="1" x14ac:dyDescent="0.25">
      <c r="A245" s="62" t="s">
        <v>497</v>
      </c>
      <c r="B245" s="63" t="s">
        <v>20</v>
      </c>
      <c r="C245" s="64">
        <v>86906</v>
      </c>
      <c r="D245" s="45" t="s">
        <v>374</v>
      </c>
      <c r="E245" s="65" t="s">
        <v>566</v>
      </c>
      <c r="F245" s="66">
        <v>19</v>
      </c>
      <c r="G245" s="66"/>
      <c r="H245" s="66">
        <f t="shared" si="35"/>
        <v>0</v>
      </c>
      <c r="I245" s="79">
        <f t="shared" si="34"/>
        <v>0</v>
      </c>
    </row>
    <row r="246" spans="1:9" ht="54.95" customHeight="1" x14ac:dyDescent="0.25">
      <c r="A246" s="62" t="s">
        <v>498</v>
      </c>
      <c r="B246" s="63" t="s">
        <v>20</v>
      </c>
      <c r="C246" s="64">
        <v>95547</v>
      </c>
      <c r="D246" s="45" t="s">
        <v>375</v>
      </c>
      <c r="E246" s="65" t="s">
        <v>566</v>
      </c>
      <c r="F246" s="66">
        <v>17</v>
      </c>
      <c r="G246" s="66"/>
      <c r="H246" s="66">
        <f t="shared" si="35"/>
        <v>0</v>
      </c>
      <c r="I246" s="79">
        <f t="shared" si="34"/>
        <v>0</v>
      </c>
    </row>
    <row r="247" spans="1:9" ht="39.950000000000003" customHeight="1" x14ac:dyDescent="0.25">
      <c r="A247" s="7" t="s">
        <v>499</v>
      </c>
      <c r="B247" s="6" t="s">
        <v>589</v>
      </c>
      <c r="C247" s="4" t="s">
        <v>376</v>
      </c>
      <c r="D247" s="45" t="s">
        <v>377</v>
      </c>
      <c r="E247" s="43" t="s">
        <v>566</v>
      </c>
      <c r="F247" s="9">
        <v>13</v>
      </c>
      <c r="G247" s="9"/>
      <c r="H247" s="66">
        <f t="shared" si="35"/>
        <v>0</v>
      </c>
      <c r="I247" s="79">
        <f t="shared" si="34"/>
        <v>0</v>
      </c>
    </row>
    <row r="248" spans="1:9" ht="54.95" customHeight="1" x14ac:dyDescent="0.25">
      <c r="A248" s="7" t="s">
        <v>500</v>
      </c>
      <c r="B248" s="85" t="s">
        <v>20</v>
      </c>
      <c r="C248" s="85">
        <v>100869</v>
      </c>
      <c r="D248" s="45" t="s">
        <v>611</v>
      </c>
      <c r="E248" s="43" t="s">
        <v>566</v>
      </c>
      <c r="F248" s="9">
        <v>6</v>
      </c>
      <c r="G248" s="9"/>
      <c r="H248" s="66">
        <f t="shared" si="35"/>
        <v>0</v>
      </c>
      <c r="I248" s="79">
        <f t="shared" si="34"/>
        <v>0</v>
      </c>
    </row>
    <row r="249" spans="1:9" ht="54.95" customHeight="1" x14ac:dyDescent="0.25">
      <c r="A249" s="7" t="s">
        <v>501</v>
      </c>
      <c r="B249" s="6" t="s">
        <v>589</v>
      </c>
      <c r="C249" s="4" t="s">
        <v>378</v>
      </c>
      <c r="D249" s="48" t="s">
        <v>379</v>
      </c>
      <c r="E249" s="43" t="s">
        <v>566</v>
      </c>
      <c r="F249" s="9">
        <v>3</v>
      </c>
      <c r="G249" s="9"/>
      <c r="H249" s="66">
        <f t="shared" si="35"/>
        <v>0</v>
      </c>
      <c r="I249" s="79">
        <f t="shared" si="34"/>
        <v>0</v>
      </c>
    </row>
    <row r="250" spans="1:9" ht="54.95" customHeight="1" x14ac:dyDescent="0.25">
      <c r="A250" s="7" t="s">
        <v>502</v>
      </c>
      <c r="B250" s="6" t="s">
        <v>589</v>
      </c>
      <c r="C250" s="4" t="s">
        <v>380</v>
      </c>
      <c r="D250" s="45" t="s">
        <v>381</v>
      </c>
      <c r="E250" s="43" t="s">
        <v>566</v>
      </c>
      <c r="F250" s="9">
        <v>1</v>
      </c>
      <c r="G250" s="9"/>
      <c r="H250" s="66">
        <f t="shared" si="35"/>
        <v>0</v>
      </c>
      <c r="I250" s="79">
        <f t="shared" si="34"/>
        <v>0</v>
      </c>
    </row>
    <row r="251" spans="1:9" ht="20.100000000000001" customHeight="1" x14ac:dyDescent="0.25">
      <c r="A251" s="7" t="s">
        <v>503</v>
      </c>
      <c r="B251" s="6" t="s">
        <v>589</v>
      </c>
      <c r="C251" s="5" t="s">
        <v>382</v>
      </c>
      <c r="D251" s="48" t="s">
        <v>383</v>
      </c>
      <c r="E251" s="43" t="s">
        <v>566</v>
      </c>
      <c r="F251" s="9">
        <v>10</v>
      </c>
      <c r="G251" s="9"/>
      <c r="H251" s="66">
        <f t="shared" si="35"/>
        <v>0</v>
      </c>
      <c r="I251" s="79">
        <f t="shared" si="34"/>
        <v>0</v>
      </c>
    </row>
    <row r="252" spans="1:9" ht="39.950000000000003" customHeight="1" x14ac:dyDescent="0.25">
      <c r="A252" s="7" t="s">
        <v>504</v>
      </c>
      <c r="B252" s="6" t="s">
        <v>589</v>
      </c>
      <c r="C252" s="5" t="s">
        <v>384</v>
      </c>
      <c r="D252" s="48" t="s">
        <v>385</v>
      </c>
      <c r="E252" s="43" t="s">
        <v>566</v>
      </c>
      <c r="F252" s="9">
        <v>1</v>
      </c>
      <c r="G252" s="9"/>
      <c r="H252" s="66">
        <f t="shared" si="35"/>
        <v>0</v>
      </c>
      <c r="I252" s="79">
        <f t="shared" si="34"/>
        <v>0</v>
      </c>
    </row>
    <row r="253" spans="1:9" ht="39.950000000000003" customHeight="1" x14ac:dyDescent="0.25">
      <c r="A253" s="7" t="s">
        <v>505</v>
      </c>
      <c r="B253" s="85" t="s">
        <v>589</v>
      </c>
      <c r="C253" s="87" t="s">
        <v>631</v>
      </c>
      <c r="D253" s="48" t="s">
        <v>632</v>
      </c>
      <c r="E253" s="43" t="s">
        <v>566</v>
      </c>
      <c r="F253" s="9">
        <v>94</v>
      </c>
      <c r="G253" s="9"/>
      <c r="H253" s="66">
        <f t="shared" si="35"/>
        <v>0</v>
      </c>
      <c r="I253" s="79">
        <f t="shared" si="34"/>
        <v>0</v>
      </c>
    </row>
    <row r="254" spans="1:9" ht="39.950000000000003" customHeight="1" x14ac:dyDescent="0.25">
      <c r="A254" s="7" t="s">
        <v>506</v>
      </c>
      <c r="B254" s="85" t="s">
        <v>589</v>
      </c>
      <c r="C254" s="87" t="s">
        <v>386</v>
      </c>
      <c r="D254" s="48" t="s">
        <v>633</v>
      </c>
      <c r="E254" s="43" t="s">
        <v>569</v>
      </c>
      <c r="F254" s="9">
        <v>9.9</v>
      </c>
      <c r="G254" s="9"/>
      <c r="H254" s="66">
        <f t="shared" si="35"/>
        <v>0</v>
      </c>
      <c r="I254" s="79">
        <f t="shared" si="34"/>
        <v>0</v>
      </c>
    </row>
    <row r="255" spans="1:9" ht="39.950000000000003" customHeight="1" x14ac:dyDescent="0.25">
      <c r="A255" s="62" t="s">
        <v>507</v>
      </c>
      <c r="B255" s="63" t="s">
        <v>20</v>
      </c>
      <c r="C255" s="64">
        <v>86884</v>
      </c>
      <c r="D255" s="45" t="s">
        <v>176</v>
      </c>
      <c r="E255" s="65" t="s">
        <v>566</v>
      </c>
      <c r="F255" s="66">
        <v>1</v>
      </c>
      <c r="G255" s="66"/>
      <c r="H255" s="66">
        <f t="shared" si="35"/>
        <v>0</v>
      </c>
      <c r="I255" s="79">
        <f t="shared" si="34"/>
        <v>0</v>
      </c>
    </row>
    <row r="256" spans="1:9" ht="39.950000000000003" customHeight="1" thickBot="1" x14ac:dyDescent="0.3">
      <c r="A256" s="71" t="s">
        <v>508</v>
      </c>
      <c r="B256" s="72" t="s">
        <v>20</v>
      </c>
      <c r="C256" s="73">
        <v>86883</v>
      </c>
      <c r="D256" s="46" t="s">
        <v>177</v>
      </c>
      <c r="E256" s="74" t="s">
        <v>566</v>
      </c>
      <c r="F256" s="75">
        <v>1</v>
      </c>
      <c r="G256" s="75"/>
      <c r="H256" s="75">
        <f t="shared" si="35"/>
        <v>0</v>
      </c>
      <c r="I256" s="78">
        <f t="shared" si="34"/>
        <v>0</v>
      </c>
    </row>
    <row r="257" spans="1:9" s="17" customFormat="1" ht="20.100000000000001" customHeight="1" thickBot="1" x14ac:dyDescent="0.3">
      <c r="A257" s="117" t="s">
        <v>1</v>
      </c>
      <c r="B257" s="118"/>
      <c r="C257" s="118"/>
      <c r="D257" s="118"/>
      <c r="E257" s="123"/>
      <c r="F257" s="124"/>
      <c r="G257" s="124"/>
      <c r="H257" s="125"/>
      <c r="I257" s="28">
        <f>ROUND(SUM(I229:I256),2)</f>
        <v>0</v>
      </c>
    </row>
    <row r="258" spans="1:9" s="14" customFormat="1" ht="20.100000000000001" customHeight="1" thickBot="1" x14ac:dyDescent="0.3">
      <c r="A258" s="120" t="s">
        <v>509</v>
      </c>
      <c r="B258" s="121"/>
      <c r="C258" s="121"/>
      <c r="D258" s="121"/>
      <c r="E258" s="121"/>
      <c r="F258" s="121"/>
      <c r="G258" s="121"/>
      <c r="H258" s="121"/>
      <c r="I258" s="122"/>
    </row>
    <row r="259" spans="1:9" ht="69.95" customHeight="1" x14ac:dyDescent="0.25">
      <c r="A259" s="57" t="s">
        <v>12</v>
      </c>
      <c r="B259" s="58" t="s">
        <v>20</v>
      </c>
      <c r="C259" s="70">
        <v>91341</v>
      </c>
      <c r="D259" s="44" t="s">
        <v>328</v>
      </c>
      <c r="E259" s="59" t="s">
        <v>567</v>
      </c>
      <c r="F259" s="60">
        <v>9.36</v>
      </c>
      <c r="G259" s="60"/>
      <c r="H259" s="60">
        <f t="shared" ref="H259:H271" si="38">ROUND(SUM(G259*1.2),2)</f>
        <v>0</v>
      </c>
      <c r="I259" s="61">
        <f t="shared" ref="I259:I276" si="39">ROUND(SUM(F259*H259),2)</f>
        <v>0</v>
      </c>
    </row>
    <row r="260" spans="1:9" ht="39.950000000000003" customHeight="1" x14ac:dyDescent="0.25">
      <c r="A260" s="7" t="s">
        <v>25</v>
      </c>
      <c r="B260" s="85" t="s">
        <v>20</v>
      </c>
      <c r="C260" s="85">
        <v>102182</v>
      </c>
      <c r="D260" s="45" t="s">
        <v>612</v>
      </c>
      <c r="E260" s="43" t="s">
        <v>566</v>
      </c>
      <c r="F260" s="9">
        <v>1</v>
      </c>
      <c r="G260" s="9"/>
      <c r="H260" s="66">
        <f t="shared" si="38"/>
        <v>0</v>
      </c>
      <c r="I260" s="79">
        <f t="shared" si="39"/>
        <v>0</v>
      </c>
    </row>
    <row r="261" spans="1:9" ht="54.95" customHeight="1" x14ac:dyDescent="0.25">
      <c r="A261" s="7" t="s">
        <v>510</v>
      </c>
      <c r="B261" s="85" t="s">
        <v>589</v>
      </c>
      <c r="C261" s="86" t="s">
        <v>634</v>
      </c>
      <c r="D261" s="45" t="s">
        <v>635</v>
      </c>
      <c r="E261" s="43" t="s">
        <v>567</v>
      </c>
      <c r="F261" s="9">
        <v>66.150000000000006</v>
      </c>
      <c r="G261" s="9"/>
      <c r="H261" s="66">
        <f t="shared" si="38"/>
        <v>0</v>
      </c>
      <c r="I261" s="79">
        <f t="shared" si="39"/>
        <v>0</v>
      </c>
    </row>
    <row r="262" spans="1:9" ht="99.95" customHeight="1" x14ac:dyDescent="0.25">
      <c r="A262" s="62" t="s">
        <v>511</v>
      </c>
      <c r="B262" s="63" t="s">
        <v>20</v>
      </c>
      <c r="C262" s="64">
        <v>90842</v>
      </c>
      <c r="D262" s="45" t="s">
        <v>330</v>
      </c>
      <c r="E262" s="65" t="s">
        <v>566</v>
      </c>
      <c r="F262" s="66">
        <v>6</v>
      </c>
      <c r="G262" s="66"/>
      <c r="H262" s="66">
        <f t="shared" si="38"/>
        <v>0</v>
      </c>
      <c r="I262" s="79">
        <f t="shared" si="39"/>
        <v>0</v>
      </c>
    </row>
    <row r="263" spans="1:9" ht="99.95" customHeight="1" x14ac:dyDescent="0.25">
      <c r="A263" s="62" t="s">
        <v>512</v>
      </c>
      <c r="B263" s="63" t="s">
        <v>20</v>
      </c>
      <c r="C263" s="64">
        <v>90843</v>
      </c>
      <c r="D263" s="45" t="s">
        <v>332</v>
      </c>
      <c r="E263" s="65" t="s">
        <v>566</v>
      </c>
      <c r="F263" s="66">
        <v>17</v>
      </c>
      <c r="G263" s="66"/>
      <c r="H263" s="66">
        <f t="shared" si="38"/>
        <v>0</v>
      </c>
      <c r="I263" s="79">
        <f t="shared" si="39"/>
        <v>0</v>
      </c>
    </row>
    <row r="264" spans="1:9" ht="20.100000000000001" customHeight="1" x14ac:dyDescent="0.25">
      <c r="A264" s="62" t="s">
        <v>513</v>
      </c>
      <c r="B264" s="63" t="s">
        <v>7</v>
      </c>
      <c r="C264" s="64" t="s">
        <v>331</v>
      </c>
      <c r="D264" s="45" t="s">
        <v>339</v>
      </c>
      <c r="E264" s="65" t="s">
        <v>566</v>
      </c>
      <c r="F264" s="66">
        <v>5</v>
      </c>
      <c r="G264" s="66"/>
      <c r="H264" s="66">
        <f t="shared" ref="H264:H266" si="40">ROUND((SUM(G264/1.23)*1.2),2)</f>
        <v>0</v>
      </c>
      <c r="I264" s="79">
        <f t="shared" si="39"/>
        <v>0</v>
      </c>
    </row>
    <row r="265" spans="1:9" ht="39.950000000000003" customHeight="1" x14ac:dyDescent="0.25">
      <c r="A265" s="7" t="s">
        <v>514</v>
      </c>
      <c r="B265" s="85" t="s">
        <v>589</v>
      </c>
      <c r="C265" s="86" t="s">
        <v>593</v>
      </c>
      <c r="D265" s="45" t="s">
        <v>653</v>
      </c>
      <c r="E265" s="43" t="s">
        <v>566</v>
      </c>
      <c r="F265" s="9">
        <v>8</v>
      </c>
      <c r="G265" s="9"/>
      <c r="H265" s="66">
        <f t="shared" si="38"/>
        <v>0</v>
      </c>
      <c r="I265" s="79">
        <f t="shared" si="39"/>
        <v>0</v>
      </c>
    </row>
    <row r="266" spans="1:9" ht="54.95" customHeight="1" x14ac:dyDescent="0.25">
      <c r="A266" s="62" t="s">
        <v>515</v>
      </c>
      <c r="B266" s="63" t="s">
        <v>7</v>
      </c>
      <c r="C266" s="64" t="s">
        <v>641</v>
      </c>
      <c r="D266" s="45" t="s">
        <v>642</v>
      </c>
      <c r="E266" s="65" t="s">
        <v>567</v>
      </c>
      <c r="F266" s="66">
        <v>15.4</v>
      </c>
      <c r="G266" s="66"/>
      <c r="H266" s="66">
        <f t="shared" si="40"/>
        <v>0</v>
      </c>
      <c r="I266" s="79">
        <f t="shared" si="39"/>
        <v>0</v>
      </c>
    </row>
    <row r="267" spans="1:9" ht="80.099999999999994" customHeight="1" x14ac:dyDescent="0.25">
      <c r="A267" s="7" t="s">
        <v>516</v>
      </c>
      <c r="B267" s="85" t="s">
        <v>20</v>
      </c>
      <c r="C267" s="85">
        <v>94569</v>
      </c>
      <c r="D267" s="45" t="s">
        <v>613</v>
      </c>
      <c r="E267" s="43" t="s">
        <v>567</v>
      </c>
      <c r="F267" s="9">
        <v>5.75</v>
      </c>
      <c r="G267" s="9"/>
      <c r="H267" s="66">
        <f t="shared" si="38"/>
        <v>0</v>
      </c>
      <c r="I267" s="79">
        <f t="shared" si="39"/>
        <v>0</v>
      </c>
    </row>
    <row r="268" spans="1:9" ht="39.950000000000003" customHeight="1" x14ac:dyDescent="0.25">
      <c r="A268" s="7" t="s">
        <v>517</v>
      </c>
      <c r="B268" s="85" t="s">
        <v>20</v>
      </c>
      <c r="C268" s="85">
        <v>94590</v>
      </c>
      <c r="D268" s="45" t="s">
        <v>614</v>
      </c>
      <c r="E268" s="43" t="s">
        <v>569</v>
      </c>
      <c r="F268" s="9">
        <v>9.42</v>
      </c>
      <c r="G268" s="9"/>
      <c r="H268" s="66">
        <f t="shared" si="38"/>
        <v>0</v>
      </c>
      <c r="I268" s="79">
        <f t="shared" si="39"/>
        <v>0</v>
      </c>
    </row>
    <row r="269" spans="1:9" ht="80.099999999999994" customHeight="1" x14ac:dyDescent="0.25">
      <c r="A269" s="7" t="s">
        <v>518</v>
      </c>
      <c r="B269" s="85" t="s">
        <v>20</v>
      </c>
      <c r="C269" s="85">
        <v>94569</v>
      </c>
      <c r="D269" s="45" t="s">
        <v>613</v>
      </c>
      <c r="E269" s="43" t="s">
        <v>567</v>
      </c>
      <c r="F269" s="9">
        <v>55.65</v>
      </c>
      <c r="G269" s="9"/>
      <c r="H269" s="66">
        <f t="shared" si="38"/>
        <v>0</v>
      </c>
      <c r="I269" s="79">
        <f t="shared" si="39"/>
        <v>0</v>
      </c>
    </row>
    <row r="270" spans="1:9" ht="39.950000000000003" customHeight="1" x14ac:dyDescent="0.25">
      <c r="A270" s="7" t="s">
        <v>519</v>
      </c>
      <c r="B270" s="63" t="s">
        <v>589</v>
      </c>
      <c r="C270" s="64" t="s">
        <v>345</v>
      </c>
      <c r="D270" s="45" t="s">
        <v>344</v>
      </c>
      <c r="E270" s="65" t="s">
        <v>567</v>
      </c>
      <c r="F270" s="66">
        <v>10.48</v>
      </c>
      <c r="G270" s="66"/>
      <c r="H270" s="66">
        <f t="shared" si="38"/>
        <v>0</v>
      </c>
      <c r="I270" s="79">
        <f t="shared" si="39"/>
        <v>0</v>
      </c>
    </row>
    <row r="271" spans="1:9" ht="20.100000000000001" customHeight="1" x14ac:dyDescent="0.25">
      <c r="A271" s="7" t="s">
        <v>520</v>
      </c>
      <c r="B271" s="63" t="s">
        <v>589</v>
      </c>
      <c r="C271" s="76" t="s">
        <v>349</v>
      </c>
      <c r="D271" s="45" t="s">
        <v>351</v>
      </c>
      <c r="E271" s="65" t="s">
        <v>567</v>
      </c>
      <c r="F271" s="66">
        <v>19.12</v>
      </c>
      <c r="G271" s="66"/>
      <c r="H271" s="66">
        <f t="shared" si="38"/>
        <v>0</v>
      </c>
      <c r="I271" s="79">
        <f t="shared" si="39"/>
        <v>0</v>
      </c>
    </row>
    <row r="272" spans="1:9" ht="20.100000000000001" customHeight="1" x14ac:dyDescent="0.25">
      <c r="A272" s="62" t="s">
        <v>521</v>
      </c>
      <c r="B272" s="63" t="s">
        <v>7</v>
      </c>
      <c r="C272" s="76" t="s">
        <v>623</v>
      </c>
      <c r="D272" s="45" t="s">
        <v>624</v>
      </c>
      <c r="E272" s="65" t="s">
        <v>567</v>
      </c>
      <c r="F272" s="66">
        <v>5.26</v>
      </c>
      <c r="G272" s="66"/>
      <c r="H272" s="66">
        <f t="shared" ref="H272:H273" si="41">ROUND((SUM(G272/1.23)*1.2),2)</f>
        <v>0</v>
      </c>
      <c r="I272" s="79">
        <f t="shared" si="39"/>
        <v>0</v>
      </c>
    </row>
    <row r="273" spans="1:9" ht="39.950000000000003" customHeight="1" x14ac:dyDescent="0.25">
      <c r="A273" s="62" t="s">
        <v>522</v>
      </c>
      <c r="B273" s="63" t="s">
        <v>7</v>
      </c>
      <c r="C273" s="64" t="s">
        <v>625</v>
      </c>
      <c r="D273" s="54" t="s">
        <v>347</v>
      </c>
      <c r="E273" s="65" t="s">
        <v>567</v>
      </c>
      <c r="F273" s="66">
        <v>112.15</v>
      </c>
      <c r="G273" s="66"/>
      <c r="H273" s="66">
        <f t="shared" si="41"/>
        <v>0</v>
      </c>
      <c r="I273" s="79">
        <f t="shared" si="39"/>
        <v>0</v>
      </c>
    </row>
    <row r="274" spans="1:9" ht="39.950000000000003" customHeight="1" x14ac:dyDescent="0.25">
      <c r="A274" s="7" t="s">
        <v>523</v>
      </c>
      <c r="B274" s="63" t="s">
        <v>589</v>
      </c>
      <c r="C274" s="64" t="s">
        <v>350</v>
      </c>
      <c r="D274" s="45" t="s">
        <v>352</v>
      </c>
      <c r="E274" s="65" t="s">
        <v>567</v>
      </c>
      <c r="F274" s="66">
        <v>99.9</v>
      </c>
      <c r="G274" s="66"/>
      <c r="H274" s="66">
        <f t="shared" ref="H274:H275" si="42">ROUND(SUM(G274*1.2),2)</f>
        <v>0</v>
      </c>
      <c r="I274" s="79">
        <f t="shared" si="39"/>
        <v>0</v>
      </c>
    </row>
    <row r="275" spans="1:9" ht="20.100000000000001" customHeight="1" x14ac:dyDescent="0.25">
      <c r="A275" s="7" t="s">
        <v>524</v>
      </c>
      <c r="B275" s="85" t="s">
        <v>589</v>
      </c>
      <c r="C275" s="86" t="s">
        <v>594</v>
      </c>
      <c r="D275" s="45" t="s">
        <v>636</v>
      </c>
      <c r="E275" s="43" t="s">
        <v>567</v>
      </c>
      <c r="F275" s="9">
        <v>262.54000000000002</v>
      </c>
      <c r="G275" s="9"/>
      <c r="H275" s="66">
        <f t="shared" si="42"/>
        <v>0</v>
      </c>
      <c r="I275" s="79">
        <f t="shared" si="39"/>
        <v>0</v>
      </c>
    </row>
    <row r="276" spans="1:9" ht="39.950000000000003" customHeight="1" thickBot="1" x14ac:dyDescent="0.3">
      <c r="A276" s="71" t="s">
        <v>525</v>
      </c>
      <c r="B276" s="72" t="s">
        <v>7</v>
      </c>
      <c r="C276" s="73" t="s">
        <v>640</v>
      </c>
      <c r="D276" s="46" t="s">
        <v>639</v>
      </c>
      <c r="E276" s="74" t="s">
        <v>567</v>
      </c>
      <c r="F276" s="75">
        <v>12</v>
      </c>
      <c r="G276" s="75"/>
      <c r="H276" s="75">
        <f t="shared" ref="H276" si="43">ROUND((SUM(G276/1.23)*1.2),2)</f>
        <v>0</v>
      </c>
      <c r="I276" s="78">
        <f t="shared" si="39"/>
        <v>0</v>
      </c>
    </row>
    <row r="277" spans="1:9" s="17" customFormat="1" ht="20.100000000000001" customHeight="1" thickBot="1" x14ac:dyDescent="0.3">
      <c r="A277" s="117" t="s">
        <v>1</v>
      </c>
      <c r="B277" s="118"/>
      <c r="C277" s="118"/>
      <c r="D277" s="118"/>
      <c r="E277" s="123"/>
      <c r="F277" s="124"/>
      <c r="G277" s="124"/>
      <c r="H277" s="125"/>
      <c r="I277" s="28">
        <f>ROUND(SUM(I259:I276),2)</f>
        <v>0</v>
      </c>
    </row>
    <row r="278" spans="1:9" s="14" customFormat="1" ht="20.100000000000001" customHeight="1" thickBot="1" x14ac:dyDescent="0.3">
      <c r="A278" s="126" t="s">
        <v>543</v>
      </c>
      <c r="B278" s="127"/>
      <c r="C278" s="127"/>
      <c r="D278" s="127"/>
      <c r="E278" s="121"/>
      <c r="F278" s="121"/>
      <c r="G278" s="121"/>
      <c r="H278" s="121"/>
      <c r="I278" s="122"/>
    </row>
    <row r="279" spans="1:9" ht="20.100000000000001" customHeight="1" x14ac:dyDescent="0.25">
      <c r="A279" s="67" t="s">
        <v>545</v>
      </c>
      <c r="B279" s="68" t="s">
        <v>7</v>
      </c>
      <c r="C279" s="69" t="s">
        <v>527</v>
      </c>
      <c r="D279" s="50" t="s">
        <v>528</v>
      </c>
      <c r="E279" s="59" t="s">
        <v>578</v>
      </c>
      <c r="F279" s="60">
        <v>1</v>
      </c>
      <c r="G279" s="60"/>
      <c r="H279" s="60">
        <f t="shared" ref="H279:H281" si="44">ROUND((SUM(G279/1.23)*1.2),2)</f>
        <v>0</v>
      </c>
      <c r="I279" s="61">
        <f t="shared" ref="I279:I286" si="45">ROUND(SUM(F279*H279),2)</f>
        <v>0</v>
      </c>
    </row>
    <row r="280" spans="1:9" ht="39.950000000000003" customHeight="1" x14ac:dyDescent="0.25">
      <c r="A280" s="7" t="s">
        <v>546</v>
      </c>
      <c r="B280" s="85" t="s">
        <v>589</v>
      </c>
      <c r="C280" s="86" t="s">
        <v>595</v>
      </c>
      <c r="D280" s="45" t="s">
        <v>637</v>
      </c>
      <c r="E280" s="43" t="s">
        <v>567</v>
      </c>
      <c r="F280" s="9">
        <v>30.12</v>
      </c>
      <c r="G280" s="9"/>
      <c r="H280" s="66">
        <f t="shared" ref="H280:H284" si="46">ROUND(SUM(G280*1.2),2)</f>
        <v>0</v>
      </c>
      <c r="I280" s="79">
        <f t="shared" si="45"/>
        <v>0</v>
      </c>
    </row>
    <row r="281" spans="1:9" ht="20.100000000000001" customHeight="1" x14ac:dyDescent="0.25">
      <c r="A281" s="62" t="s">
        <v>547</v>
      </c>
      <c r="B281" s="63" t="s">
        <v>7</v>
      </c>
      <c r="C281" s="64" t="s">
        <v>529</v>
      </c>
      <c r="D281" s="45" t="s">
        <v>530</v>
      </c>
      <c r="E281" s="65" t="s">
        <v>569</v>
      </c>
      <c r="F281" s="66">
        <v>110.45</v>
      </c>
      <c r="G281" s="66"/>
      <c r="H281" s="66">
        <f t="shared" si="44"/>
        <v>0</v>
      </c>
      <c r="I281" s="79">
        <f t="shared" si="45"/>
        <v>0</v>
      </c>
    </row>
    <row r="282" spans="1:9" ht="54.95" customHeight="1" x14ac:dyDescent="0.25">
      <c r="A282" s="62" t="s">
        <v>548</v>
      </c>
      <c r="B282" s="63" t="s">
        <v>589</v>
      </c>
      <c r="C282" s="64" t="s">
        <v>531</v>
      </c>
      <c r="D282" s="45" t="s">
        <v>532</v>
      </c>
      <c r="E282" s="65" t="s">
        <v>567</v>
      </c>
      <c r="F282" s="66">
        <v>24.03</v>
      </c>
      <c r="G282" s="66"/>
      <c r="H282" s="66">
        <f t="shared" si="46"/>
        <v>0</v>
      </c>
      <c r="I282" s="79">
        <f t="shared" si="45"/>
        <v>0</v>
      </c>
    </row>
    <row r="283" spans="1:9" ht="39.950000000000003" customHeight="1" x14ac:dyDescent="0.25">
      <c r="A283" s="62" t="s">
        <v>544</v>
      </c>
      <c r="B283" s="63" t="s">
        <v>589</v>
      </c>
      <c r="C283" s="64" t="s">
        <v>533</v>
      </c>
      <c r="D283" s="45" t="s">
        <v>534</v>
      </c>
      <c r="E283" s="65" t="s">
        <v>566</v>
      </c>
      <c r="F283" s="66">
        <v>4</v>
      </c>
      <c r="G283" s="66"/>
      <c r="H283" s="66">
        <f t="shared" si="46"/>
        <v>0</v>
      </c>
      <c r="I283" s="79">
        <f t="shared" si="45"/>
        <v>0</v>
      </c>
    </row>
    <row r="284" spans="1:9" ht="39.950000000000003" customHeight="1" x14ac:dyDescent="0.25">
      <c r="A284" s="62" t="s">
        <v>549</v>
      </c>
      <c r="B284" s="63" t="s">
        <v>589</v>
      </c>
      <c r="C284" s="64" t="s">
        <v>535</v>
      </c>
      <c r="D284" s="45" t="s">
        <v>536</v>
      </c>
      <c r="E284" s="65" t="s">
        <v>566</v>
      </c>
      <c r="F284" s="66">
        <v>3</v>
      </c>
      <c r="G284" s="66"/>
      <c r="H284" s="66">
        <f t="shared" si="46"/>
        <v>0</v>
      </c>
      <c r="I284" s="79">
        <f t="shared" si="45"/>
        <v>0</v>
      </c>
    </row>
    <row r="285" spans="1:9" ht="39.950000000000003" customHeight="1" x14ac:dyDescent="0.25">
      <c r="A285" s="62" t="s">
        <v>550</v>
      </c>
      <c r="B285" s="63" t="s">
        <v>7</v>
      </c>
      <c r="C285" s="64" t="s">
        <v>537</v>
      </c>
      <c r="D285" s="45" t="s">
        <v>538</v>
      </c>
      <c r="E285" s="65" t="s">
        <v>569</v>
      </c>
      <c r="F285" s="66">
        <v>3.35</v>
      </c>
      <c r="G285" s="66"/>
      <c r="H285" s="66">
        <f t="shared" ref="H285" si="47">ROUND((SUM(G285/1.23)*1.2),2)</f>
        <v>0</v>
      </c>
      <c r="I285" s="79">
        <f t="shared" si="45"/>
        <v>0</v>
      </c>
    </row>
    <row r="286" spans="1:9" ht="39.950000000000003" customHeight="1" thickBot="1" x14ac:dyDescent="0.3">
      <c r="A286" s="25" t="s">
        <v>551</v>
      </c>
      <c r="B286" s="26" t="s">
        <v>589</v>
      </c>
      <c r="C286" s="31" t="s">
        <v>591</v>
      </c>
      <c r="D286" s="37" t="s">
        <v>539</v>
      </c>
      <c r="E286" s="39" t="s">
        <v>569</v>
      </c>
      <c r="F286" s="27">
        <v>71.7</v>
      </c>
      <c r="G286" s="27"/>
      <c r="H286" s="75">
        <f>ROUND(SUM(G286*1.2),2)</f>
        <v>0</v>
      </c>
      <c r="I286" s="78">
        <f t="shared" si="45"/>
        <v>0</v>
      </c>
    </row>
    <row r="287" spans="1:9" s="17" customFormat="1" ht="20.100000000000001" customHeight="1" thickBot="1" x14ac:dyDescent="0.3">
      <c r="A287" s="117" t="s">
        <v>1</v>
      </c>
      <c r="B287" s="118"/>
      <c r="C287" s="119"/>
      <c r="D287" s="119"/>
      <c r="E287" s="123"/>
      <c r="F287" s="124"/>
      <c r="G287" s="124"/>
      <c r="H287" s="125"/>
      <c r="I287" s="28">
        <f>ROUND(SUM(I279:I286),2)</f>
        <v>0</v>
      </c>
    </row>
    <row r="288" spans="1:9" s="14" customFormat="1" ht="20.100000000000001" customHeight="1" thickBot="1" x14ac:dyDescent="0.3">
      <c r="A288" s="126" t="s">
        <v>17</v>
      </c>
      <c r="B288" s="127"/>
      <c r="C288" s="127"/>
      <c r="D288" s="127"/>
      <c r="E288" s="121"/>
      <c r="F288" s="121"/>
      <c r="G288" s="121"/>
      <c r="H288" s="121"/>
      <c r="I288" s="122"/>
    </row>
    <row r="289" spans="1:9" ht="20.100000000000001" customHeight="1" x14ac:dyDescent="0.25">
      <c r="A289" s="57" t="s">
        <v>18</v>
      </c>
      <c r="B289" s="58" t="s">
        <v>20</v>
      </c>
      <c r="C289" s="70">
        <v>98504</v>
      </c>
      <c r="D289" s="44" t="s">
        <v>651</v>
      </c>
      <c r="E289" s="59" t="s">
        <v>567</v>
      </c>
      <c r="F289" s="60">
        <v>308.38</v>
      </c>
      <c r="G289" s="60"/>
      <c r="H289" s="60">
        <f>ROUND(SUM(G289*1.2),2)</f>
        <v>0</v>
      </c>
      <c r="I289" s="61">
        <f t="shared" ref="I289:I291" si="48">ROUND(SUM(F289*H289),2)</f>
        <v>0</v>
      </c>
    </row>
    <row r="290" spans="1:9" ht="20.100000000000001" customHeight="1" x14ac:dyDescent="0.25">
      <c r="A290" s="62" t="s">
        <v>19</v>
      </c>
      <c r="B290" s="63" t="s">
        <v>7</v>
      </c>
      <c r="C290" s="64" t="s">
        <v>15</v>
      </c>
      <c r="D290" s="48" t="s">
        <v>16</v>
      </c>
      <c r="E290" s="65" t="s">
        <v>567</v>
      </c>
      <c r="F290" s="66">
        <v>1023</v>
      </c>
      <c r="G290" s="66"/>
      <c r="H290" s="66">
        <f t="shared" ref="H290:H291" si="49">ROUND((SUM(G290/1.23)*1.2),2)</f>
        <v>0</v>
      </c>
      <c r="I290" s="79">
        <f t="shared" si="48"/>
        <v>0</v>
      </c>
    </row>
    <row r="291" spans="1:9" ht="54.95" customHeight="1" thickBot="1" x14ac:dyDescent="0.3">
      <c r="A291" s="71" t="s">
        <v>558</v>
      </c>
      <c r="B291" s="72" t="s">
        <v>7</v>
      </c>
      <c r="C291" s="73" t="s">
        <v>643</v>
      </c>
      <c r="D291" s="49" t="s">
        <v>644</v>
      </c>
      <c r="E291" s="74" t="s">
        <v>567</v>
      </c>
      <c r="F291" s="75">
        <v>5.17</v>
      </c>
      <c r="G291" s="75"/>
      <c r="H291" s="75">
        <f t="shared" si="49"/>
        <v>0</v>
      </c>
      <c r="I291" s="78">
        <f t="shared" si="48"/>
        <v>0</v>
      </c>
    </row>
    <row r="292" spans="1:9" s="19" customFormat="1" ht="20.100000000000001" customHeight="1" thickBot="1" x14ac:dyDescent="0.3">
      <c r="A292" s="159" t="s">
        <v>1</v>
      </c>
      <c r="B292" s="160"/>
      <c r="C292" s="161"/>
      <c r="D292" s="161"/>
      <c r="E292" s="171"/>
      <c r="F292" s="172"/>
      <c r="G292" s="172"/>
      <c r="H292" s="173"/>
      <c r="I292" s="34">
        <f>ROUND(SUM(I289:I291),2)</f>
        <v>0</v>
      </c>
    </row>
    <row r="293" spans="1:9" s="15" customFormat="1" ht="20.100000000000001" customHeight="1" thickBot="1" x14ac:dyDescent="0.3">
      <c r="A293" s="162" t="s">
        <v>13</v>
      </c>
      <c r="B293" s="163"/>
      <c r="C293" s="163"/>
      <c r="D293" s="163"/>
      <c r="E293" s="174"/>
      <c r="F293" s="175"/>
      <c r="G293" s="175"/>
      <c r="H293" s="176"/>
      <c r="I293" s="16">
        <f>ROUND(SUM(I292+I287+I277+I257+I227+I214+I196+I187+I175+I147+I78+I32+I20+I17+I12),2)</f>
        <v>0</v>
      </c>
    </row>
    <row r="294" spans="1:9" ht="24.95" customHeight="1" thickBot="1" x14ac:dyDescent="0.3">
      <c r="A294" s="20"/>
      <c r="B294" s="21"/>
      <c r="C294" s="21"/>
      <c r="D294" s="21"/>
      <c r="E294" s="164" t="s">
        <v>657</v>
      </c>
      <c r="F294" s="165"/>
      <c r="G294" s="165"/>
      <c r="H294" s="165"/>
      <c r="I294" s="166"/>
    </row>
    <row r="295" spans="1:9" ht="24.95" customHeight="1" x14ac:dyDescent="0.25">
      <c r="A295" s="83"/>
      <c r="B295" s="83"/>
      <c r="C295" s="83"/>
      <c r="D295" s="83"/>
      <c r="E295" s="84"/>
      <c r="F295" s="84"/>
      <c r="G295" s="84"/>
      <c r="H295" s="84"/>
      <c r="I295" s="84"/>
    </row>
    <row r="296" spans="1:9" ht="24.95" customHeight="1" x14ac:dyDescent="0.25">
      <c r="D296" s="18"/>
      <c r="E296" s="158"/>
      <c r="F296" s="158"/>
      <c r="G296" s="158"/>
      <c r="H296" s="158"/>
      <c r="I296" s="158"/>
    </row>
    <row r="297" spans="1:9" ht="24.95" customHeight="1" x14ac:dyDescent="0.25">
      <c r="A297" s="35"/>
      <c r="B297" s="35"/>
      <c r="C297" s="35"/>
      <c r="D297" s="36"/>
      <c r="E297" s="158"/>
      <c r="F297" s="158"/>
      <c r="G297" s="158"/>
      <c r="H297" s="158"/>
      <c r="I297" s="158"/>
    </row>
  </sheetData>
  <mergeCells count="60">
    <mergeCell ref="A148:I148"/>
    <mergeCell ref="A175:D175"/>
    <mergeCell ref="E147:H147"/>
    <mergeCell ref="A6:I6"/>
    <mergeCell ref="A12:D12"/>
    <mergeCell ref="A78:D78"/>
    <mergeCell ref="A147:D147"/>
    <mergeCell ref="A17:D17"/>
    <mergeCell ref="A32:D32"/>
    <mergeCell ref="E78:H78"/>
    <mergeCell ref="E32:H32"/>
    <mergeCell ref="A33:I33"/>
    <mergeCell ref="A79:I79"/>
    <mergeCell ref="A7:I7"/>
    <mergeCell ref="A20:D20"/>
    <mergeCell ref="A9:I9"/>
    <mergeCell ref="E296:I296"/>
    <mergeCell ref="E297:I297"/>
    <mergeCell ref="A188:I188"/>
    <mergeCell ref="A292:D292"/>
    <mergeCell ref="A293:D293"/>
    <mergeCell ref="E294:I294"/>
    <mergeCell ref="A196:D196"/>
    <mergeCell ref="A214:D214"/>
    <mergeCell ref="A257:D257"/>
    <mergeCell ref="A227:D227"/>
    <mergeCell ref="A197:I197"/>
    <mergeCell ref="A215:I215"/>
    <mergeCell ref="A228:I228"/>
    <mergeCell ref="E287:H287"/>
    <mergeCell ref="E292:H292"/>
    <mergeCell ref="E293:H293"/>
    <mergeCell ref="A13:I13"/>
    <mergeCell ref="A18:I18"/>
    <mergeCell ref="A21:I21"/>
    <mergeCell ref="E12:H12"/>
    <mergeCell ref="E17:H17"/>
    <mergeCell ref="E20:H20"/>
    <mergeCell ref="A3:D3"/>
    <mergeCell ref="A4:D4"/>
    <mergeCell ref="A5:D5"/>
    <mergeCell ref="A1:B2"/>
    <mergeCell ref="C1:I1"/>
    <mergeCell ref="C2:I2"/>
    <mergeCell ref="G3:G5"/>
    <mergeCell ref="E3:F5"/>
    <mergeCell ref="A288:I288"/>
    <mergeCell ref="A287:D287"/>
    <mergeCell ref="A277:D277"/>
    <mergeCell ref="E175:H175"/>
    <mergeCell ref="E187:H187"/>
    <mergeCell ref="E196:H196"/>
    <mergeCell ref="E227:H227"/>
    <mergeCell ref="E257:H257"/>
    <mergeCell ref="A187:D187"/>
    <mergeCell ref="A176:I176"/>
    <mergeCell ref="E277:H277"/>
    <mergeCell ref="E214:H214"/>
    <mergeCell ref="A278:I278"/>
    <mergeCell ref="A258:I258"/>
  </mergeCells>
  <phoneticPr fontId="3" type="noConversion"/>
  <printOptions horizontalCentered="1" verticalCentered="1"/>
  <pageMargins left="0.78740157480314965" right="0.39370078740157483" top="0.39370078740157483" bottom="0.39370078740157483" header="0.15748031496062992" footer="0.31496062992125984"/>
  <pageSetup paperSize="9" scale="5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FNDE</vt:lpstr>
      <vt:lpstr>'Planilha FNDE'!Area_de_impressao</vt:lpstr>
      <vt:lpstr>'Planilha FNDE'!Titulos_de_impressao</vt:lpstr>
    </vt:vector>
  </TitlesOfParts>
  <Company>GRUPO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obras</cp:lastModifiedBy>
  <cp:lastPrinted>2023-02-23T14:01:08Z</cp:lastPrinted>
  <dcterms:created xsi:type="dcterms:W3CDTF">2009-08-15T11:21:20Z</dcterms:created>
  <dcterms:modified xsi:type="dcterms:W3CDTF">2023-03-10T11:37:03Z</dcterms:modified>
</cp:coreProperties>
</file>