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b98cf1f1693424/SEC. PLAN MEIO AMBIENTE/4 - DEP. PLAN. URBANO/DIV PROJETOS/CULTURA/PARQUE PET AVENIDA BRASIL/1º ENVIO - licitação/"/>
    </mc:Choice>
  </mc:AlternateContent>
  <xr:revisionPtr revIDLastSave="32" documentId="8_{2C6FA9B6-23E4-4C3B-BE56-52706C23F72A}" xr6:coauthVersionLast="47" xr6:coauthVersionMax="47" xr10:uidLastSave="{8BA0CB2C-B338-46FB-A7F5-92A75DB52D59}"/>
  <bookViews>
    <workbookView xWindow="-120" yWindow="-120" windowWidth="20730" windowHeight="11160" xr2:uid="{80EDAA0D-4940-47F6-9FBF-1546D2A96B38}"/>
  </bookViews>
  <sheets>
    <sheet name="ORÇAMENTO" sheetId="1" r:id="rId1"/>
    <sheet name="CRONOGRAMA" sheetId="2" r:id="rId2"/>
  </sheets>
  <externalReferences>
    <externalReference r:id="rId3"/>
    <externalReference r:id="rId4"/>
  </externalReferences>
  <definedNames>
    <definedName name="_xlnm._FilterDatabase" localSheetId="0" hidden="1">ORÇAMENTO!$A$2:$L$153</definedName>
    <definedName name="_xlnm.Print_Area" localSheetId="1">CRONOGRAMA!$B$2:$G$44</definedName>
    <definedName name="_xlnm.Print_Area" localSheetId="0">ORÇAMENTO!$A$2:$L$152</definedName>
    <definedName name="_xlnm.Print_Titles" localSheetId="0">ORÇAMENTO!$2:$9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G29" i="2"/>
  <c r="F29" i="2"/>
  <c r="E29" i="2"/>
  <c r="C28" i="2"/>
  <c r="C25" i="2"/>
  <c r="C22" i="2"/>
  <c r="C19" i="2"/>
  <c r="C16" i="2"/>
  <c r="C13" i="2"/>
  <c r="C10" i="2"/>
  <c r="G8" i="2"/>
  <c r="F8" i="2"/>
  <c r="E8" i="2"/>
  <c r="C7" i="2"/>
  <c r="F195" i="1"/>
  <c r="H139" i="1"/>
  <c r="H129" i="1"/>
  <c r="H128" i="1"/>
  <c r="H127" i="1"/>
  <c r="H51" i="1"/>
</calcChain>
</file>

<file path=xl/sharedStrings.xml><?xml version="1.0" encoding="utf-8"?>
<sst xmlns="http://schemas.openxmlformats.org/spreadsheetml/2006/main" count="560" uniqueCount="322">
  <si>
    <t xml:space="preserve">MUNICÍPIO DE CAÇAPAVA                                                                                                                                                                                          </t>
  </si>
  <si>
    <t>SECRETARIA MUNICIPAL DE DESENVOLVIMENTO URBANO, DE PLANEJAMENTO E MONITORAMENTO AMBIENTAL</t>
  </si>
  <si>
    <t xml:space="preserve">ORÇAMENTO GERAL DA OBRA </t>
  </si>
  <si>
    <t xml:space="preserve">   OBRA:</t>
  </si>
  <si>
    <t xml:space="preserve">PARQUE - PET  - LOTE - 2                                                </t>
  </si>
  <si>
    <t xml:space="preserve">   LOCAL:</t>
  </si>
  <si>
    <t>RUA SÃO FRANCISCO - AO LADO DA PISTA DE SKATE</t>
  </si>
  <si>
    <t xml:space="preserve">   ETAPA:</t>
  </si>
  <si>
    <t>Data-Base:</t>
  </si>
  <si>
    <t>SINAPI - DEZEMBRO DE 2022 - NÃO DESONERADO / SIURB - SEM DESONERAÇÃO - JULHO DE 2022 / CDHU SD BOLETEM 188  / FDE OUTUBRO 2022</t>
  </si>
  <si>
    <t>CÓDIGO</t>
  </si>
  <si>
    <t>ITEM</t>
  </si>
  <si>
    <t>DISCRIMINAÇÃO</t>
  </si>
  <si>
    <t>UN.</t>
  </si>
  <si>
    <t>QUANT.</t>
  </si>
  <si>
    <t>CUSTO UNIT.</t>
  </si>
  <si>
    <t>PREÇO UNIT C/BDI</t>
  </si>
  <si>
    <t>TOTAL C/BDI (R$)</t>
  </si>
  <si>
    <t>FONTE</t>
  </si>
  <si>
    <t>01.00</t>
  </si>
  <si>
    <t>SERVIÇOS PRELIMINARES</t>
  </si>
  <si>
    <t>SUB TOTAL</t>
  </si>
  <si>
    <t>1.01</t>
  </si>
  <si>
    <t>PLACA DE OBRA EM CHAPA DE AÇO GALVANIZADO</t>
  </si>
  <si>
    <t>m²</t>
  </si>
  <si>
    <t>SIURB</t>
  </si>
  <si>
    <t>02.02.130</t>
  </si>
  <si>
    <t>1.02</t>
  </si>
  <si>
    <t xml:space="preserve">Locação de container tipo escritório com 1 vaso sanitário, 1 lavatório e 1 ponto para chuveiro ‐ área mínima de 13,80 m² </t>
  </si>
  <si>
    <t xml:space="preserve">UNMES </t>
  </si>
  <si>
    <t>CDHU</t>
  </si>
  <si>
    <t>02.02.150</t>
  </si>
  <si>
    <t>1.03</t>
  </si>
  <si>
    <t xml:space="preserve">Locação de container tipo depósito ‐ área mínima de 13,80 m² </t>
  </si>
  <si>
    <t>16.06.058</t>
  </si>
  <si>
    <t>1.04</t>
  </si>
  <si>
    <t>TAPUME H=225CM APOIADO NO TERRENO E PINTURA LATEX FACE EXTERNA COM LOGOTIPO</t>
  </si>
  <si>
    <t>m</t>
  </si>
  <si>
    <t>FDE</t>
  </si>
  <si>
    <t xml:space="preserve">01.01.001 </t>
  </si>
  <si>
    <t>1.05</t>
  </si>
  <si>
    <t xml:space="preserve">RETIRANDO A VEGETACAO, TRONCOS ATE 5CM DE DIAMETRO E RASPAGEM. </t>
  </si>
  <si>
    <t xml:space="preserve">02.10.050 </t>
  </si>
  <si>
    <t>1.06</t>
  </si>
  <si>
    <t>Locação para muros, cercas e alambrados</t>
  </si>
  <si>
    <t>02.10.060</t>
  </si>
  <si>
    <t>1.07</t>
  </si>
  <si>
    <t xml:space="preserve">Locação de vias, calçadas, tanques e lagoas </t>
  </si>
  <si>
    <t>MOVIMENTAÇÃO DE TERRA</t>
  </si>
  <si>
    <t xml:space="preserve">01.03.001 </t>
  </si>
  <si>
    <t>1.08</t>
  </si>
  <si>
    <t xml:space="preserve">CORTE E ATERRO DENTRO DA OBRA COM TRANSPORTE INTERNO </t>
  </si>
  <si>
    <t>m³</t>
  </si>
  <si>
    <t>01.03.002</t>
  </si>
  <si>
    <t>1.09</t>
  </si>
  <si>
    <t>CORTE COM RETIRADA POR CAMINHAO NOS PRIMEIROS 100 M</t>
  </si>
  <si>
    <t xml:space="preserve">01.02.004 </t>
  </si>
  <si>
    <t>1.10</t>
  </si>
  <si>
    <t xml:space="preserve">TRANSPORTE POR CAMINHAO </t>
  </si>
  <si>
    <t>m³xKm</t>
  </si>
  <si>
    <t xml:space="preserve">01.03.004 </t>
  </si>
  <si>
    <t>1.11</t>
  </si>
  <si>
    <t>ATERRO COM TRANSPORTE POR CAMINHAO NOS PRIMEIROS 100 M</t>
  </si>
  <si>
    <t>2.00</t>
  </si>
  <si>
    <t>PORTAL</t>
  </si>
  <si>
    <t>FUNDAÇÃO</t>
  </si>
  <si>
    <t xml:space="preserve">02.02.026 </t>
  </si>
  <si>
    <t>2.01</t>
  </si>
  <si>
    <t>BROCA DE CONCRETO DE DIAMETRO 25CM - INCL ARRANQUES</t>
  </si>
  <si>
    <t xml:space="preserve">02.02.021 </t>
  </si>
  <si>
    <t>2.02</t>
  </si>
  <si>
    <t>ACO CA-50 (A OU B) FYK = 500 MPA</t>
  </si>
  <si>
    <t>KG</t>
  </si>
  <si>
    <t>BLOCOS DE LIGAÇÃO</t>
  </si>
  <si>
    <t xml:space="preserve">02.01.001 </t>
  </si>
  <si>
    <t>2.03</t>
  </si>
  <si>
    <t>ESCAVACAO MANUAL - PROFUNDIDADE ATE 1.80 M</t>
  </si>
  <si>
    <t>02.01.012</t>
  </si>
  <si>
    <t>2.04</t>
  </si>
  <si>
    <t xml:space="preserve">LASTRO DE PEDRA BRITADA - 5CM </t>
  </si>
  <si>
    <t>2.05</t>
  </si>
  <si>
    <t xml:space="preserve">02.05.028 </t>
  </si>
  <si>
    <t>2.06</t>
  </si>
  <si>
    <t>CONCRETO DOSADO,BOMBEADO E LANCADO FCK=25MPA</t>
  </si>
  <si>
    <t>PILARES</t>
  </si>
  <si>
    <t>2.07</t>
  </si>
  <si>
    <t>MONTAGEM E DESMONTAGEM DE FÔRMA DE PILARES RETANGULARES E ESTRUTURAS SIMILARES, PÉ-DIREITO SIMPLES, EM CHAPA DE MADEIRA COMPENSADA RESINADA, 6 UTILIZAÇÕES. AF_09/2020</t>
  </si>
  <si>
    <t>SINAPI</t>
  </si>
  <si>
    <t>03.02.002</t>
  </si>
  <si>
    <t>2.08</t>
  </si>
  <si>
    <t>ACO CA 50 (A OU B) FYK= 500 M PA</t>
  </si>
  <si>
    <t>03.03.026</t>
  </si>
  <si>
    <t>2.09</t>
  </si>
  <si>
    <t>CONCRETO DOSADO,BOMBEADO E LANCADO FCK 25 MPA</t>
  </si>
  <si>
    <t>12.04.004</t>
  </si>
  <si>
    <t>2.10</t>
  </si>
  <si>
    <t>CHAPISCO</t>
  </si>
  <si>
    <t>12.04.005</t>
  </si>
  <si>
    <t>2.11</t>
  </si>
  <si>
    <t>EMBOÇO</t>
  </si>
  <si>
    <t>2.12</t>
  </si>
  <si>
    <t>APLICAÇÃO MANUAL DE MASSA ACRÍLICA EM PAREDES EXTERNAS DE CASAS, UMA DEMÃO. AF_05/2017</t>
  </si>
  <si>
    <t>VIGA</t>
  </si>
  <si>
    <t>2.13</t>
  </si>
  <si>
    <t>MONTAGEM E DESMONTAGEM DE FÔRMA DE VIGA, ESCORAMENTO COM GARFO DE MADEIRA, PÉ-DIREITO SIMPLES, EM CHAPA DE MADEIRA PLASTIFICADA, 10 UTILIZAÇÕES. AF_09/2020</t>
  </si>
  <si>
    <t>2.14</t>
  </si>
  <si>
    <t xml:space="preserve"> ACO CA 50 (A OU B) FYK= 500 M PA</t>
  </si>
  <si>
    <t xml:space="preserve">03.03.026 </t>
  </si>
  <si>
    <t>2.15</t>
  </si>
  <si>
    <t>2.16</t>
  </si>
  <si>
    <t>2.17</t>
  </si>
  <si>
    <t>2.18</t>
  </si>
  <si>
    <t>2.19</t>
  </si>
  <si>
    <t>ANDAIMES METÁLICOS - FORNECIMENTO</t>
  </si>
  <si>
    <t>M3xMÊS</t>
  </si>
  <si>
    <t>2.20</t>
  </si>
  <si>
    <t>ANDAIMES METÁLICOS - MONTAGEM E DESMONTAGEM</t>
  </si>
  <si>
    <t>M3</t>
  </si>
  <si>
    <t>03.00</t>
  </si>
  <si>
    <t>PISO</t>
  </si>
  <si>
    <t>03.01</t>
  </si>
  <si>
    <t xml:space="preserve">PLANTIO DE GRAMA BATATAIS EM PLACAS. AF_05/2018 </t>
  </si>
  <si>
    <t>PAVIMENTAÇÃO DE INTERTRAVADO</t>
  </si>
  <si>
    <t>3.02</t>
  </si>
  <si>
    <t>REGULARIZAÇÃO E COMPACTAÇÃO DE SUBLEITO DE SOLO PREDOMINANTEMENTE ARGILOSO. AF_11/2019</t>
  </si>
  <si>
    <t>3.03</t>
  </si>
  <si>
    <t>EXECUÇÃO DE PÁTIO/ESTACIONAMENTO EM PISO INTERTRAVADO, COM BLOCO RETANGULAR COR NATURAL DE 20 X 10 CM, ESPESSURA 8 CM. AF_12/2015</t>
  </si>
  <si>
    <t>3.04</t>
  </si>
  <si>
    <t>GUIA (MEIO-FIO) CONCRETO, MOLDADA IN LOCO EM TRECHO RETO COM EXTRUSORA, 13 CM BASE X 22 CM ALTURA. AF_06/2016</t>
  </si>
  <si>
    <t>3.05</t>
  </si>
  <si>
    <t>GUIA (MEIO-FIO) CONCRETO, MOLDADA IN LOCO EM TRECHO CURVO COM EXTRUSORA, 13 CM BASE X 22 CM ALTURA. AF_06/2016</t>
  </si>
  <si>
    <t>04.00</t>
  </si>
  <si>
    <t>PINTURA</t>
  </si>
  <si>
    <t>PILARES / VIGAS</t>
  </si>
  <si>
    <t>04.01</t>
  </si>
  <si>
    <t>LIXAMENTO MANUAL DE SUPERFÍCIES DE CONCRETO</t>
  </si>
  <si>
    <t>04.02</t>
  </si>
  <si>
    <t>APLICAÇÃO MANUAL DE FUNDO SELADOR ACRÍLICO EM PAREDES EXTERNAS DE CASAS. AF_06/2014</t>
  </si>
  <si>
    <t>04.03</t>
  </si>
  <si>
    <t>APLICAÇÃO MANUAL DE PINTURA COM TINTA LÁTEX ACRÍLICA EM PAREDES, DUAS DEMÃOS. AF_06/2014</t>
  </si>
  <si>
    <t>05.00</t>
  </si>
  <si>
    <t>FECHAMENTO COM GRADIL</t>
  </si>
  <si>
    <t xml:space="preserve">16.01.091 </t>
  </si>
  <si>
    <t>05.01</t>
  </si>
  <si>
    <t xml:space="preserve">FE-02 FECHAMENTO PARA SETORIZAÇAO (GRADIL ELETROFUNDIDO) </t>
  </si>
  <si>
    <t xml:space="preserve">16.01.045 </t>
  </si>
  <si>
    <t>5.02</t>
  </si>
  <si>
    <t>PORTÃO EM GRADIL ELETROFUNDIDO</t>
  </si>
  <si>
    <t>06.00</t>
  </si>
  <si>
    <t>BEBEDOURO</t>
  </si>
  <si>
    <t>REDE DE AGUA</t>
  </si>
  <si>
    <t>06.01</t>
  </si>
  <si>
    <t xml:space="preserve"> KIT CAVALETE PARA MEDIÇÃO DE ÁGUA - ENTRADA PRINCIPAL, EM PVC SOLDÁVEL DN 25 (¾") FORNECIMENTO E INSTALAÇÃO (EXCLUSIVE HIDRÔMETRO). AF_11/2016</t>
  </si>
  <si>
    <t>unid.</t>
  </si>
  <si>
    <t>08.03.016</t>
  </si>
  <si>
    <t>06.02</t>
  </si>
  <si>
    <t xml:space="preserve">TUBO PVC RÍGIDO JUNTA SOLDÁVEL DE 25 INCL CONEXÕES </t>
  </si>
  <si>
    <t>06.03</t>
  </si>
  <si>
    <t>REGISTRO DE GAVETA BRUTO, LATÃO, ROSCÁVEL, 3/4", COM ACABAMENTO E CANOPLA CROMADOS - FORNECIMENTO E INSTALAÇÃO. AF_08/2021</t>
  </si>
  <si>
    <t>REDE DE DRENAGEM</t>
  </si>
  <si>
    <t>08.09.061</t>
  </si>
  <si>
    <t>06.04</t>
  </si>
  <si>
    <t xml:space="preserve"> TUBO PVC REFORÇADO "SR" JUNTA ELÁSTICA DN 50 INCL CONEXÕES </t>
  </si>
  <si>
    <t>06.05</t>
  </si>
  <si>
    <t>ALVENARIA DE VEDAÇÃO DE BLOCOS CERÂMICOS FURADOS NA VERTICAL DE 14X19X 39 CM (ESPESSURA 14 CM) E ARGAMASSA DE ASSENTAMENTO COM PREPARO EM BETONEIRA. AF_12/2021</t>
  </si>
  <si>
    <t>06.06</t>
  </si>
  <si>
    <t>CINTA DE AMARRAÇÃO DE ALVENARIA MOLDADA IN LOCO COM UTILIZAÇÃO DE BLOCOS CANALETA. AF_03/2016</t>
  </si>
  <si>
    <t>06.07</t>
  </si>
  <si>
    <t>06.08</t>
  </si>
  <si>
    <t>06.09</t>
  </si>
  <si>
    <t>06.10</t>
  </si>
  <si>
    <t>TAMPO PARA BANCADA ÚMIDA - GRANITO VERDE UBATUBA POLIDO - ESPESSURA 2CM</t>
  </si>
  <si>
    <t>06.11</t>
  </si>
  <si>
    <t>FRONTÃO OU TESTEIRA DE GRANITO CINZA MAUA - H ATÉ 10CM</t>
  </si>
  <si>
    <t>06.12</t>
  </si>
  <si>
    <t>CUBA DE EMBUTIR DE AÇO INOXIDÁVEL MÉDIA, INCLUSO VÁLVULA TIPO AMERICANA E SIFÃO TIPO GARRAFA EM METAL CROMADO - FORNECIMENTO E INSTALAÇÃO. AF_01/2020</t>
  </si>
  <si>
    <t>COMP-001</t>
  </si>
  <si>
    <t>06.13</t>
  </si>
  <si>
    <t>TORNEIRA DE BEBEDOURO</t>
  </si>
  <si>
    <t>06.14</t>
  </si>
  <si>
    <t>TORNEIRA DE PAREDE ANTIVANDALISMO</t>
  </si>
  <si>
    <t>06.15</t>
  </si>
  <si>
    <t>GRAUTE FGK=20 MPA; TRAÇO 1:0,04:1,6:1,9 (CIMENTO/ CAL/ AREIA GROSSA/ BRITA 0) - PREPARO MECÂNICO COM BETONEIRA 400 L. AF_02/2015</t>
  </si>
  <si>
    <t>PINTURA-BEBEDOURO</t>
  </si>
  <si>
    <t>06.16</t>
  </si>
  <si>
    <t>06.17</t>
  </si>
  <si>
    <t>PISO-BEBEDOURO</t>
  </si>
  <si>
    <t>06.18</t>
  </si>
  <si>
    <t>EXECUÇÃO DE RADIER, ESPESSURA DE 10 CM, FCK = 30 MPA, COM USO DE FORMAS EM MADEIRA SERRADA. AF_09/2021</t>
  </si>
  <si>
    <t>CAIXA DE PASSAGEM</t>
  </si>
  <si>
    <t>06.19</t>
  </si>
  <si>
    <t>CAIXA DE PASSAGEM EM ALVENARIA - ESCAVAÇÃO E APILOAMENTO</t>
  </si>
  <si>
    <t>06.20</t>
  </si>
  <si>
    <t>CAIXA DE PASSAGEM EM ALVENARIA - LASTRO DE CONCRETO (FUNDO)</t>
  </si>
  <si>
    <t>06.21</t>
  </si>
  <si>
    <t>CAIXA DE PASSAGEM EM ALVENARIA - PAREDE DE 1/2 TIJOLO, REVESTIDA</t>
  </si>
  <si>
    <t>M2</t>
  </si>
  <si>
    <t>06.22</t>
  </si>
  <si>
    <t>CAIXA DE PASSAGEM EM ALVENARIA - TAMPA DE CONCRETO</t>
  </si>
  <si>
    <t>06.23</t>
  </si>
  <si>
    <t>ARMAÇÃO DE PILAR OU VIGA DE UMA ESTRUTURA CONVENCIONAL DE CONCRETO ARMADO EM UM EDIFÍCIO DE MÚLTIPLOS PAVIMENTOS UTILIZANDO AÇO CA-50 DE 10,0 MM - MONTAGEM. AF_12/2015</t>
  </si>
  <si>
    <t>kg</t>
  </si>
  <si>
    <t>DRENAGEM</t>
  </si>
  <si>
    <t>06.24</t>
  </si>
  <si>
    <t>TUBO DE LIGAÇÃO FLEXÍVEL, PVC - 1/2"X30/40CM</t>
  </si>
  <si>
    <t xml:space="preserve">16.05.042 </t>
  </si>
  <si>
    <t>06.25</t>
  </si>
  <si>
    <t>TC-05 TAMPA DE CONCRETO P/ CANALETA AP (35CM)</t>
  </si>
  <si>
    <t xml:space="preserve">16.05.032 </t>
  </si>
  <si>
    <t>06.26</t>
  </si>
  <si>
    <t>CA-22 CANALETA DE AGUAS PLUVIAIS EM CONCRETO (30CM)</t>
  </si>
  <si>
    <t>07.00</t>
  </si>
  <si>
    <t>BRINQUEDOS</t>
  </si>
  <si>
    <t>orçamento</t>
  </si>
  <si>
    <t>07.01</t>
  </si>
  <si>
    <t>PET PLACE - RAMPA SOBE E DESCE</t>
  </si>
  <si>
    <t>07.02</t>
  </si>
  <si>
    <t>PET PLACE - PRANCHA DE EQUILIBRIO</t>
  </si>
  <si>
    <t>07.03</t>
  </si>
  <si>
    <t>PET PLACE - PULA PNEU</t>
  </si>
  <si>
    <t>07.04</t>
  </si>
  <si>
    <t>PET PLACE - SALTO</t>
  </si>
  <si>
    <t>07.05</t>
  </si>
  <si>
    <t>PET PLACE - OBSTÁCULOS</t>
  </si>
  <si>
    <t>07.06</t>
  </si>
  <si>
    <t>PET PLACE - GANGORRA PRANCHA</t>
  </si>
  <si>
    <t>07.07</t>
  </si>
  <si>
    <t>PET PLACE - TÚNEL - 2,00m</t>
  </si>
  <si>
    <t>08.00</t>
  </si>
  <si>
    <t>SERVIÇOS COMPLEMENTARES</t>
  </si>
  <si>
    <t>COMP-002</t>
  </si>
  <si>
    <t>08.01</t>
  </si>
  <si>
    <t>CAIXA TEXTO DE INOX - FORNECIMENTO E INSTALAÇÃO</t>
  </si>
  <si>
    <t>COTAÇÃO</t>
  </si>
  <si>
    <t>08.02</t>
  </si>
  <si>
    <t>PLACA DE AVISO EM CHAPA DE AÇO GALVANIZADO</t>
  </si>
  <si>
    <t>MURETA DE ENTRADA E PAREDE DE INFORMAÇÃO DO PORTAL</t>
  </si>
  <si>
    <t>8.03</t>
  </si>
  <si>
    <t>8.04</t>
  </si>
  <si>
    <t>FABRICAÇÃO, MONTAGEM E DESMONTAGEM DE FÔRMA PARA VIGA BALDRAME, EM MADEIRA SERRADA, E=25 MM, 4 UTILIZAÇÕES. AF_06/2017</t>
  </si>
  <si>
    <t>m2</t>
  </si>
  <si>
    <t>8.05</t>
  </si>
  <si>
    <t>8.06</t>
  </si>
  <si>
    <t>8.07</t>
  </si>
  <si>
    <t xml:space="preserve"> IMPERMEABILIZAÇÃO DE FLOREIRA OU VIGA BALDRAME COM ARGAMASSA DE CIMENTO E AREIA, COM ADITIVO IMPERMEABILIZANTE, E = 2 CM. AF_06/2018</t>
  </si>
  <si>
    <t>8.08</t>
  </si>
  <si>
    <t xml:space="preserve"> ALVENARIA DE VEDAÇÃO DE BLOCOS VAZADOS DE CONCRETO DE 14X19X39 CM (ESPESSURA 14 CM) E ARGAMASSA DE ASSENTAMENTO COM PREPARO MANUAL. AF_12/2022</t>
  </si>
  <si>
    <t>08.09</t>
  </si>
  <si>
    <t>08.10</t>
  </si>
  <si>
    <t>08.11</t>
  </si>
  <si>
    <t>08.12</t>
  </si>
  <si>
    <t xml:space="preserve">EMBOÇO </t>
  </si>
  <si>
    <t>8.13</t>
  </si>
  <si>
    <t>8.14</t>
  </si>
  <si>
    <t>8.15</t>
  </si>
  <si>
    <t>8.16</t>
  </si>
  <si>
    <t>16.01.046</t>
  </si>
  <si>
    <t>8.17</t>
  </si>
  <si>
    <t xml:space="preserve">PORTÃO EM CHAPA DE AÇO (BEBEDOURO)
</t>
  </si>
  <si>
    <t>15.01.006</t>
  </si>
  <si>
    <t>8.18</t>
  </si>
  <si>
    <t>ESMALTE A BASE DE ÁGUA EM ESTRUTURA METÁLICA</t>
  </si>
  <si>
    <t xml:space="preserve">55.01.020 </t>
  </si>
  <si>
    <t>8.19</t>
  </si>
  <si>
    <t xml:space="preserve">Limpeza final da obra </t>
  </si>
  <si>
    <t>09.00</t>
  </si>
  <si>
    <t xml:space="preserve">INSTALAÇÃO ELETRICA </t>
  </si>
  <si>
    <t>09.01</t>
  </si>
  <si>
    <t>LUMINÁRIA DE LED PARA ILUMINAÇÃO PÚBLICA, DE 51 W ATÉ 67 W - FORNECIMENTO E INSTALAÇÃO. AF_08/2020</t>
  </si>
  <si>
    <t>09.11.041</t>
  </si>
  <si>
    <t>09.02</t>
  </si>
  <si>
    <t xml:space="preserve">IL-101 PROJETOR LED &lt;=100W L240 x H175 MM C/DIFUSOR DE VIDRO TEMPERADO. </t>
  </si>
  <si>
    <t>09.03</t>
  </si>
  <si>
    <t>RELÉ FOTOELÉTRICO PARA COMANDO DE ILUMINAÇÃO EXTERNA 1000 W - FORNECIMENTO E INSTALAÇÃO. AF_08/2020</t>
  </si>
  <si>
    <t>COMP-003</t>
  </si>
  <si>
    <t>09.04</t>
  </si>
  <si>
    <t>RELÉ FOTOELÉTRICO PARA COMANDO DE ILUMINAÇÃO EXTERNA 1000 W - FORNECIMENTO E INSTALAÇÃO. AF_08/2020 COM BASE</t>
  </si>
  <si>
    <t>41.10.500</t>
  </si>
  <si>
    <t>09.05</t>
  </si>
  <si>
    <t>Poste telecônico reto em aço SAE 1010/1020 galvanizado a fogo, altura de 4,00 m</t>
  </si>
  <si>
    <t>41.11.440</t>
  </si>
  <si>
    <t>09.06</t>
  </si>
  <si>
    <t>Suporte tubular de fixação em poste para 1 luminária tipo pétala</t>
  </si>
  <si>
    <t>41.11.450</t>
  </si>
  <si>
    <t>09.07</t>
  </si>
  <si>
    <t>Suporte tubular de fixação em poste para 2 luminárias tipo pétala</t>
  </si>
  <si>
    <t>38.04.060</t>
  </si>
  <si>
    <t>09.08</t>
  </si>
  <si>
    <t xml:space="preserve">Eletroduto galvanizado conforme NBR13057 ‐  1´ com acessórios </t>
  </si>
  <si>
    <t>09.09</t>
  </si>
  <si>
    <t xml:space="preserve">08.04.060 </t>
  </si>
  <si>
    <t>09.10</t>
  </si>
  <si>
    <t>ENVELOPE DE CONCRETO PARA DUTOS</t>
  </si>
  <si>
    <t xml:space="preserve">16.13.015 </t>
  </si>
  <si>
    <t>09.11</t>
  </si>
  <si>
    <t xml:space="preserve">REATERRO INTERNO APILOADO </t>
  </si>
  <si>
    <t>09.12</t>
  </si>
  <si>
    <t>ELETRODUTO FLEXÍVEL CORRUGADO, PEAD, DN 50 (1 1/2"), PARA REDE ENTERRA DA DE DISTRIBUIÇÃO DE ENERGIA ELÉTRICA - FORNECIMENTO E INSTALAÇÃO. AF _12/2021</t>
  </si>
  <si>
    <t>39.21.231</t>
  </si>
  <si>
    <t>09.13</t>
  </si>
  <si>
    <t>Cabo de cobre flexível de 3 x 2,5 mm², isolamento 0,6/1 kV ‐ isolação HEPR 90°C</t>
  </si>
  <si>
    <t>09.14</t>
  </si>
  <si>
    <t>QUEBRA EM ALVENARIA PARA INSTALAÇÃO DE CAIXA DE TOMADA (4X4 OU 4X2). AF_05/2015</t>
  </si>
  <si>
    <t>09.15</t>
  </si>
  <si>
    <t xml:space="preserve"> CAIXA RETANGULAR 4" X 2" MÉDIA (1,30 M DO PISO), PVC, INSTALADA EM PAREDE - FORNECIMENTO E INSTALAÇÃO. AF_12/2015</t>
  </si>
  <si>
    <t xml:space="preserve">68.20.120 </t>
  </si>
  <si>
    <t>09.16</t>
  </si>
  <si>
    <t xml:space="preserve">Bengala em PVC para ramal de entrada, diâmetro de 32 mm </t>
  </si>
  <si>
    <t>TOTAL DA OBRA C/BDI</t>
  </si>
  <si>
    <r>
      <t xml:space="preserve">Município de Caçapava
</t>
    </r>
    <r>
      <rPr>
        <b/>
        <i/>
        <sz val="15"/>
        <color rgb="FF808080"/>
        <rFont val="Palatino Linotype"/>
        <family val="1"/>
      </rPr>
      <t>SECRETARIA DE PLANEJAMENTO E MEIO AMBIENTE
SEÇÃO DE PROJETOS</t>
    </r>
  </si>
  <si>
    <t>CRONOGRAMA FÍSICO / FINANCEIRO DO PARQ PET  LOTE -2</t>
  </si>
  <si>
    <t>item</t>
  </si>
  <si>
    <t>serviços</t>
  </si>
  <si>
    <t>custo total</t>
  </si>
  <si>
    <t>serviços a executar</t>
  </si>
  <si>
    <t>30 dias</t>
  </si>
  <si>
    <t>60 dias</t>
  </si>
  <si>
    <t>90 dias</t>
  </si>
  <si>
    <t xml:space="preserve">     CUSTO TOTAL</t>
  </si>
  <si>
    <t>perc. %</t>
  </si>
  <si>
    <t>ACUMULADO NO PERÍODO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</si>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</sst>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\.00\.00"/>
    <numFmt numFmtId="165" formatCode="00\.00\.000"/>
    <numFmt numFmtId="166" formatCode="&quot;R$&quot;\ #,##0.00"/>
    <numFmt numFmtId="167" formatCode="&quot;R$ &quot;#,##0.00"/>
    <numFmt numFmtId="168" formatCode="d/m/yy;@"/>
  </numFmts>
  <fonts count="24" x14ac:knownFonts="1">
    <font>
      <sz val="10"/>
      <name val="Arial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ScriptC"/>
    </font>
    <font>
      <sz val="14"/>
      <name val="Arial"/>
      <family val="2"/>
    </font>
    <font>
      <b/>
      <i/>
      <sz val="24"/>
      <color rgb="FF808080"/>
      <name val="Palatino Linotype"/>
      <family val="1"/>
    </font>
    <font>
      <b/>
      <i/>
      <sz val="15"/>
      <color rgb="FF808080"/>
      <name val="Palatino Linotype"/>
      <family val="1"/>
    </font>
    <font>
      <i/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9"/>
      <color indexed="23"/>
      <name val="Verdana"/>
      <family val="2"/>
    </font>
    <font>
      <sz val="8"/>
      <name val="Verdan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27">
    <xf numFmtId="0" fontId="0" fillId="0" borderId="0" xfId="0"/>
    <xf numFmtId="0" fontId="3" fillId="2" borderId="0" xfId="0" applyFont="1" applyFill="1" applyAlignment="1">
      <alignment horizontal="center"/>
    </xf>
    <xf numFmtId="0" fontId="1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8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2" fontId="6" fillId="2" borderId="5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0" fontId="8" fillId="2" borderId="5" xfId="0" applyFont="1" applyFill="1" applyBorder="1" applyAlignment="1">
      <alignment horizontal="center" vertical="center" readingOrder="1"/>
    </xf>
    <xf numFmtId="4" fontId="8" fillId="0" borderId="5" xfId="0" applyNumberFormat="1" applyFont="1" applyBorder="1" applyAlignment="1">
      <alignment horizontal="center" vertical="center" readingOrder="1"/>
    </xf>
    <xf numFmtId="4" fontId="8" fillId="2" borderId="5" xfId="0" applyNumberFormat="1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4" fontId="8" fillId="3" borderId="5" xfId="0" applyNumberFormat="1" applyFont="1" applyFill="1" applyBorder="1" applyAlignment="1">
      <alignment horizontal="center" vertical="center" readingOrder="1"/>
    </xf>
    <xf numFmtId="4" fontId="6" fillId="2" borderId="5" xfId="0" applyNumberFormat="1" applyFont="1" applyFill="1" applyBorder="1" applyAlignment="1">
      <alignment horizontal="center" vertical="center" readingOrder="1"/>
    </xf>
    <xf numFmtId="4" fontId="8" fillId="2" borderId="0" xfId="0" applyNumberFormat="1" applyFont="1" applyFill="1" applyAlignment="1">
      <alignment horizontal="right"/>
    </xf>
    <xf numFmtId="4" fontId="8" fillId="2" borderId="6" xfId="0" applyNumberFormat="1" applyFont="1" applyFill="1" applyBorder="1" applyAlignment="1">
      <alignment horizontal="center" vertical="center" readingOrder="1"/>
    </xf>
    <xf numFmtId="0" fontId="8" fillId="2" borderId="5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readingOrder="1"/>
    </xf>
    <xf numFmtId="2" fontId="8" fillId="0" borderId="5" xfId="0" applyNumberFormat="1" applyFont="1" applyBorder="1" applyAlignment="1">
      <alignment horizontal="center" vertical="center"/>
    </xf>
    <xf numFmtId="4" fontId="8" fillId="2" borderId="0" xfId="0" applyNumberFormat="1" applyFont="1" applyFill="1" applyAlignment="1">
      <alignment horizontal="right" wrapText="1"/>
    </xf>
    <xf numFmtId="4" fontId="8" fillId="2" borderId="9" xfId="0" applyNumberFormat="1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 readingOrder="1"/>
    </xf>
    <xf numFmtId="4" fontId="8" fillId="2" borderId="0" xfId="0" applyNumberFormat="1" applyFont="1" applyFill="1" applyAlignment="1">
      <alignment horizontal="center" wrapText="1"/>
    </xf>
    <xf numFmtId="4" fontId="7" fillId="2" borderId="0" xfId="0" applyNumberFormat="1" applyFont="1" applyFill="1"/>
    <xf numFmtId="4" fontId="8" fillId="2" borderId="6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 readingOrder="1"/>
    </xf>
    <xf numFmtId="4" fontId="8" fillId="0" borderId="6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167" fontId="6" fillId="2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0" fontId="8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right" vertical="center"/>
    </xf>
    <xf numFmtId="168" fontId="6" fillId="2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left" inden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6" fillId="3" borderId="21" xfId="1" applyFont="1" applyFill="1" applyBorder="1" applyAlignment="1">
      <alignment horizontal="center" vertical="center"/>
    </xf>
    <xf numFmtId="0" fontId="16" fillId="3" borderId="22" xfId="1" applyFont="1" applyFill="1" applyBorder="1" applyAlignment="1">
      <alignment horizontal="center" vertical="center"/>
    </xf>
    <xf numFmtId="10" fontId="19" fillId="3" borderId="2" xfId="1" applyNumberFormat="1" applyFont="1" applyFill="1" applyBorder="1" applyAlignment="1" applyProtection="1">
      <alignment horizontal="center" vertical="center"/>
      <protection locked="0"/>
    </xf>
    <xf numFmtId="10" fontId="19" fillId="3" borderId="16" xfId="1" applyNumberFormat="1" applyFont="1" applyFill="1" applyBorder="1" applyAlignment="1" applyProtection="1">
      <alignment horizontal="center" vertical="center"/>
      <protection locked="0"/>
    </xf>
    <xf numFmtId="2" fontId="20" fillId="5" borderId="5" xfId="1" applyNumberFormat="1" applyFont="1" applyFill="1" applyBorder="1" applyAlignment="1">
      <alignment horizontal="center" vertical="center"/>
    </xf>
    <xf numFmtId="2" fontId="20" fillId="5" borderId="17" xfId="1" applyNumberFormat="1" applyFont="1" applyFill="1" applyBorder="1" applyAlignment="1">
      <alignment horizontal="center" vertical="center"/>
    </xf>
    <xf numFmtId="167" fontId="19" fillId="3" borderId="24" xfId="1" applyNumberFormat="1" applyFont="1" applyFill="1" applyBorder="1" applyAlignment="1">
      <alignment horizontal="center" vertical="center"/>
    </xf>
    <xf numFmtId="167" fontId="19" fillId="3" borderId="25" xfId="1" applyNumberFormat="1" applyFont="1" applyFill="1" applyBorder="1" applyAlignment="1">
      <alignment horizontal="center" vertical="center"/>
    </xf>
    <xf numFmtId="4" fontId="21" fillId="2" borderId="5" xfId="1" applyNumberFormat="1" applyFont="1" applyFill="1" applyBorder="1" applyAlignment="1">
      <alignment horizontal="center" vertical="center"/>
    </xf>
    <xf numFmtId="167" fontId="21" fillId="2" borderId="5" xfId="1" applyNumberFormat="1" applyFont="1" applyFill="1" applyBorder="1" applyAlignment="1">
      <alignment horizontal="center" vertical="center"/>
    </xf>
    <xf numFmtId="167" fontId="21" fillId="2" borderId="17" xfId="1" applyNumberFormat="1" applyFont="1" applyFill="1" applyBorder="1" applyAlignment="1">
      <alignment horizontal="center" vertical="center"/>
    </xf>
    <xf numFmtId="10" fontId="21" fillId="2" borderId="5" xfId="1" applyNumberFormat="1" applyFont="1" applyFill="1" applyBorder="1" applyAlignment="1">
      <alignment horizontal="center" vertical="center"/>
    </xf>
    <xf numFmtId="10" fontId="21" fillId="2" borderId="17" xfId="1" applyNumberFormat="1" applyFont="1" applyFill="1" applyBorder="1" applyAlignment="1">
      <alignment horizontal="center" vertical="center"/>
    </xf>
    <xf numFmtId="167" fontId="21" fillId="6" borderId="5" xfId="1" applyNumberFormat="1" applyFont="1" applyFill="1" applyBorder="1" applyAlignment="1">
      <alignment horizontal="center" vertical="center"/>
    </xf>
    <xf numFmtId="167" fontId="21" fillId="6" borderId="17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wrapText="1"/>
    </xf>
    <xf numFmtId="2" fontId="6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3" fontId="8" fillId="0" borderId="6" xfId="0" applyNumberFormat="1" applyFont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5" fillId="0" borderId="5" xfId="0" applyFont="1" applyBorder="1"/>
    <xf numFmtId="165" fontId="6" fillId="2" borderId="5" xfId="0" applyNumberFormat="1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/>
    </xf>
    <xf numFmtId="2" fontId="18" fillId="3" borderId="4" xfId="1" applyNumberFormat="1" applyFont="1" applyFill="1" applyBorder="1" applyAlignment="1">
      <alignment horizontal="center" vertical="center"/>
    </xf>
    <xf numFmtId="2" fontId="18" fillId="3" borderId="23" xfId="1" applyNumberFormat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0" fontId="19" fillId="3" borderId="24" xfId="1" applyFont="1" applyFill="1" applyBorder="1" applyAlignment="1">
      <alignment horizontal="center" vertical="center" wrapText="1"/>
    </xf>
    <xf numFmtId="166" fontId="18" fillId="3" borderId="2" xfId="1" applyNumberFormat="1" applyFont="1" applyFill="1" applyBorder="1" applyAlignment="1">
      <alignment horizontal="center" vertical="center"/>
    </xf>
    <xf numFmtId="166" fontId="18" fillId="3" borderId="5" xfId="1" applyNumberFormat="1" applyFont="1" applyFill="1" applyBorder="1" applyAlignment="1">
      <alignment horizontal="center" vertical="center"/>
    </xf>
    <xf numFmtId="166" fontId="18" fillId="3" borderId="24" xfId="1" applyNumberFormat="1" applyFont="1" applyFill="1" applyBorder="1" applyAlignment="1">
      <alignment horizontal="center" vertical="center"/>
    </xf>
    <xf numFmtId="49" fontId="17" fillId="3" borderId="11" xfId="1" applyNumberFormat="1" applyFont="1" applyFill="1" applyBorder="1" applyAlignment="1">
      <alignment horizontal="center" vertical="center"/>
    </xf>
    <xf numFmtId="49" fontId="17" fillId="3" borderId="26" xfId="1" applyNumberFormat="1" applyFont="1" applyFill="1" applyBorder="1" applyAlignment="1">
      <alignment horizontal="center" vertical="center"/>
    </xf>
    <xf numFmtId="49" fontId="17" fillId="3" borderId="27" xfId="1" applyNumberFormat="1" applyFont="1" applyFill="1" applyBorder="1" applyAlignment="1">
      <alignment horizontal="center" vertical="center"/>
    </xf>
    <xf numFmtId="49" fontId="17" fillId="3" borderId="28" xfId="1" applyNumberFormat="1" applyFont="1" applyFill="1" applyBorder="1" applyAlignment="1">
      <alignment horizontal="center" vertical="center"/>
    </xf>
    <xf numFmtId="49" fontId="17" fillId="6" borderId="4" xfId="1" applyNumberFormat="1" applyFont="1" applyFill="1" applyBorder="1" applyAlignment="1">
      <alignment horizontal="center" vertical="center"/>
    </xf>
    <xf numFmtId="49" fontId="17" fillId="6" borderId="5" xfId="1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2" fontId="16" fillId="3" borderId="2" xfId="1" applyNumberFormat="1" applyFont="1" applyFill="1" applyBorder="1" applyAlignment="1">
      <alignment horizontal="center" vertical="center" wrapText="1"/>
    </xf>
    <xf numFmtId="4" fontId="16" fillId="3" borderId="2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5" fillId="3" borderId="19" xfId="1" applyFont="1" applyFill="1" applyBorder="1" applyAlignment="1">
      <alignment horizontal="center" vertical="center" wrapText="1"/>
    </xf>
    <xf numFmtId="0" fontId="15" fillId="3" borderId="20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3" xfId="0" applyFont="1" applyFill="1" applyBorder="1"/>
    <xf numFmtId="0" fontId="7" fillId="2" borderId="0" xfId="0" applyFont="1" applyFill="1" applyAlignment="1">
      <alignment horizontal="center"/>
    </xf>
    <xf numFmtId="0" fontId="7" fillId="2" borderId="6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0" xfId="0" applyFont="1" applyFill="1"/>
    <xf numFmtId="0" fontId="7" fillId="3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 vertical="center" wrapText="1" readingOrder="1"/>
    </xf>
    <xf numFmtId="164" fontId="8" fillId="2" borderId="0" xfId="0" applyNumberFormat="1" applyFont="1" applyFill="1" applyAlignment="1">
      <alignment horizontal="center" vertical="center" wrapText="1" readingOrder="1"/>
    </xf>
    <xf numFmtId="0" fontId="8" fillId="0" borderId="0" xfId="0" applyFont="1"/>
    <xf numFmtId="2" fontId="7" fillId="0" borderId="0" xfId="0" applyNumberFormat="1" applyFont="1"/>
    <xf numFmtId="164" fontId="6" fillId="2" borderId="5" xfId="0" applyNumberFormat="1" applyFont="1" applyFill="1" applyBorder="1" applyAlignment="1">
      <alignment horizontal="center" vertical="center" wrapText="1" readingOrder="1"/>
    </xf>
    <xf numFmtId="9" fontId="9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 vertical="center" wrapText="1" readingOrder="1"/>
    </xf>
    <xf numFmtId="164" fontId="8" fillId="2" borderId="5" xfId="0" applyNumberFormat="1" applyFont="1" applyFill="1" applyBorder="1" applyAlignment="1">
      <alignment horizontal="center" vertical="center" wrapText="1" readingOrder="1"/>
    </xf>
    <xf numFmtId="4" fontId="7" fillId="0" borderId="0" xfId="0" applyNumberFormat="1" applyFont="1"/>
    <xf numFmtId="164" fontId="8" fillId="3" borderId="4" xfId="0" applyNumberFormat="1" applyFont="1" applyFill="1" applyBorder="1" applyAlignment="1">
      <alignment horizontal="center" vertical="center" wrapText="1" readingOrder="1"/>
    </xf>
    <xf numFmtId="164" fontId="8" fillId="3" borderId="5" xfId="0" applyNumberFormat="1" applyFont="1" applyFill="1" applyBorder="1" applyAlignment="1">
      <alignment horizontal="center" vertical="center" wrapText="1" readingOrder="1"/>
    </xf>
    <xf numFmtId="164" fontId="8" fillId="3" borderId="6" xfId="0" applyNumberFormat="1" applyFont="1" applyFill="1" applyBorder="1" applyAlignment="1">
      <alignment horizontal="center" vertical="center" wrapText="1" readingOrder="1"/>
    </xf>
    <xf numFmtId="164" fontId="8" fillId="0" borderId="4" xfId="0" applyNumberFormat="1" applyFont="1" applyBorder="1" applyAlignment="1">
      <alignment horizontal="center" vertical="center" wrapText="1" readingOrder="1"/>
    </xf>
    <xf numFmtId="164" fontId="8" fillId="0" borderId="5" xfId="0" applyNumberFormat="1" applyFont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 readingOrder="1"/>
    </xf>
    <xf numFmtId="164" fontId="6" fillId="2" borderId="14" xfId="0" applyNumberFormat="1" applyFont="1" applyFill="1" applyBorder="1" applyAlignment="1">
      <alignment horizontal="center" vertical="center" wrapText="1" readingOrder="1"/>
    </xf>
    <xf numFmtId="164" fontId="6" fillId="2" borderId="0" xfId="0" applyNumberFormat="1" applyFont="1" applyFill="1" applyAlignment="1">
      <alignment horizontal="center" vertical="center" wrapText="1" readingOrder="1"/>
    </xf>
    <xf numFmtId="14" fontId="7" fillId="2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 vertical="center" wrapText="1" readingOrder="1"/>
    </xf>
    <xf numFmtId="4" fontId="7" fillId="2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</cellXfs>
  <cellStyles count="2">
    <cellStyle name="Normal" xfId="0" builtinId="0"/>
    <cellStyle name="Normal 5" xfId="1" xr:uid="{D12CA977-8639-41C0-9B7F-0FB52E5F4F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58850</xdr:colOff>
      <xdr:row>2</xdr:row>
      <xdr:rowOff>149680</xdr:rowOff>
    </xdr:from>
    <xdr:to>
      <xdr:col>0</xdr:col>
      <xdr:colOff>875467</xdr:colOff>
      <xdr:row>7</xdr:row>
      <xdr:rowOff>33618</xdr:rowOff>
    </xdr:to>
    <xdr:pic>
      <xdr:nvPicPr>
        <xdr:cNvPr id="2" name="Picture 1" descr="BRASAO-CACAPAVA">
          <a:extLst>
            <a:ext uri="{FF2B5EF4-FFF2-40B4-BE49-F238E27FC236}">
              <a16:creationId xmlns:a16="http://schemas.microsoft.com/office/drawing/2014/main" id="{F4E750BB-ED3E-45EF-BD5B-760D2F24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0" y="730705"/>
          <a:ext cx="816617" cy="126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" name="Picture 1" descr="BRASAO-CACAPAVA">
          <a:extLst>
            <a:ext uri="{FF2B5EF4-FFF2-40B4-BE49-F238E27FC236}">
              <a16:creationId xmlns:a16="http://schemas.microsoft.com/office/drawing/2014/main" id="{BDFFDC1A-EF08-4125-AF1E-523E3FC7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384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REFEITURA%202022/UNIDADE%20DE%20SAUDE%20-%20SAPE-I/PMC_UNIDADE%20DE%20SAUDE_OR&#199;AMENTO%20E%20M%20DE%20CAL/OR&#199;AMENTO_RV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d1b98cf1f1693424/SEC.%20PLAN%20MEIO%20AMBIENTE/4%20-%20DEP.%20PLAN.%20URBANO/DIV%20PROJETOS/CULTURA/PARQUE%20PET%20AVENIDA%20BRASIL/1&#186;%20ENVIO%20-%20licita&#231;&#227;o/OR&#199;_PARQ%20PET_AT-16-02-2023%20LOTE%2002.xlsx" TargetMode="External"/><Relationship Id="rId1" Type="http://schemas.openxmlformats.org/officeDocument/2006/relationships/externalLinkPath" Target="OR&#199;_PARQ%20PET_AT-16-02-2023%20LOTE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"/>
      <sheetName val="COMPOSIÇÃO"/>
      <sheetName val="CRONOGRAMA"/>
      <sheetName val="MEMORIAL DE CALCULO"/>
      <sheetName val="MEMORIAL DE COBERTURA"/>
      <sheetName val="MEMORIAL ESQ-PEITORIL-VERGAS"/>
      <sheetName val="DIVERSOS INTERNET"/>
      <sheetName val="RELATÓRIO ESTIMADO"/>
      <sheetName val="Plan1"/>
      <sheetName val="PRANCHAS OK"/>
    </sheetNames>
    <sheetDataSet>
      <sheetData sheetId="0">
        <row r="12">
          <cell r="D12" t="str">
            <v>SERVIÇOS PRELIMINARES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ÇAMENTO"/>
      <sheetName val="COMPOSIÇÃO"/>
      <sheetName val="CRONOGRAMA"/>
      <sheetName val="MEMORIAL DE CALCULO"/>
      <sheetName val="BEBEDOURO"/>
      <sheetName val="ANDAIME"/>
      <sheetName val="FONTES DA INTERNET"/>
      <sheetName val="MEMORIAL DIVERSOS TUBOS"/>
      <sheetName val="TRANSPORTE"/>
    </sheetNames>
    <sheetDataSet>
      <sheetData sheetId="0">
        <row r="25">
          <cell r="C25" t="str">
            <v>PORTAL</v>
          </cell>
        </row>
        <row r="50">
          <cell r="C50" t="str">
            <v>PISO</v>
          </cell>
        </row>
        <row r="57">
          <cell r="C57" t="str">
            <v>PINTURA</v>
          </cell>
        </row>
        <row r="62">
          <cell r="C62" t="str">
            <v>FECHAMENTO COM GRADIL</v>
          </cell>
        </row>
        <row r="65">
          <cell r="C65" t="str">
            <v>BEBEDOURO</v>
          </cell>
        </row>
        <row r="101">
          <cell r="C101" t="str">
            <v>BRINQUEDOS</v>
          </cell>
        </row>
        <row r="109">
          <cell r="C109" t="str">
            <v>SERVIÇOS COMPLEMENTARES</v>
          </cell>
        </row>
        <row r="130">
          <cell r="C130" t="str">
            <v xml:space="preserve">INSTALAÇÃO ELETRICA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FD27B-B995-48BD-9AEE-75D03E6F937F}">
  <sheetPr>
    <pageSetUpPr fitToPage="1"/>
  </sheetPr>
  <dimension ref="A1:Z195"/>
  <sheetViews>
    <sheetView tabSelected="1" view="pageBreakPreview" zoomScale="70" zoomScaleNormal="80" zoomScaleSheetLayoutView="70" workbookViewId="0">
      <pane ySplit="9" topLeftCell="A10" activePane="bottomLeft" state="frozen"/>
      <selection pane="bottomLeft" activeCell="M8" sqref="M8"/>
    </sheetView>
  </sheetViews>
  <sheetFormatPr defaultRowHeight="12.75" x14ac:dyDescent="0.2"/>
  <cols>
    <col min="1" max="1" width="13.5703125" style="189" customWidth="1"/>
    <col min="2" max="2" width="11.85546875" style="189" customWidth="1"/>
    <col min="3" max="4" width="16.7109375" style="189" customWidth="1"/>
    <col min="5" max="5" width="15.5703125" style="189" customWidth="1"/>
    <col min="6" max="6" width="28.7109375" style="189" customWidth="1"/>
    <col min="7" max="7" width="13.140625" style="189" customWidth="1"/>
    <col min="8" max="8" width="10.140625" style="189" bestFit="1" customWidth="1"/>
    <col min="9" max="9" width="15.85546875" style="189" bestFit="1" customWidth="1"/>
    <col min="10" max="10" width="26.28515625" style="189" bestFit="1" customWidth="1"/>
    <col min="11" max="11" width="20" style="189" customWidth="1"/>
    <col min="12" max="12" width="16.42578125" style="189" customWidth="1"/>
    <col min="13" max="13" width="18.5703125" style="189" customWidth="1"/>
    <col min="14" max="14" width="15" style="189" customWidth="1"/>
    <col min="15" max="15" width="16.28515625" style="189" customWidth="1"/>
    <col min="16" max="16" width="9.140625" style="189"/>
    <col min="17" max="18" width="10.28515625" style="189" bestFit="1" customWidth="1"/>
    <col min="19" max="16384" width="9.140625" style="189"/>
  </cols>
  <sheetData>
    <row r="1" spans="1:26" ht="13.5" thickBot="1" x14ac:dyDescent="0.25"/>
    <row r="2" spans="1:26" ht="32.25" customHeight="1" x14ac:dyDescent="0.2">
      <c r="A2" s="145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90"/>
      <c r="M2" s="86"/>
      <c r="N2" s="191"/>
    </row>
    <row r="3" spans="1:26" ht="40.5" customHeight="1" x14ac:dyDescent="0.2">
      <c r="A3" s="132"/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92"/>
      <c r="M3" s="86"/>
      <c r="N3" s="191"/>
    </row>
    <row r="4" spans="1:26" ht="17.25" customHeight="1" x14ac:dyDescent="0.2">
      <c r="A4" s="13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2"/>
      <c r="M4" s="86"/>
      <c r="N4" s="191"/>
    </row>
    <row r="5" spans="1:26" ht="20.25" customHeight="1" x14ac:dyDescent="0.2">
      <c r="A5" s="132"/>
      <c r="B5" s="133" t="s">
        <v>2</v>
      </c>
      <c r="C5" s="134"/>
      <c r="D5" s="134"/>
      <c r="E5" s="134"/>
      <c r="F5" s="134"/>
      <c r="G5" s="134"/>
      <c r="H5" s="134"/>
      <c r="I5" s="134"/>
      <c r="J5" s="134"/>
      <c r="K5" s="134"/>
      <c r="L5" s="192"/>
      <c r="M5" s="194"/>
      <c r="N5" s="194"/>
    </row>
    <row r="6" spans="1:26" ht="15" customHeight="1" x14ac:dyDescent="0.2">
      <c r="A6" s="132"/>
      <c r="B6" s="2" t="s">
        <v>3</v>
      </c>
      <c r="C6" s="135" t="s">
        <v>4</v>
      </c>
      <c r="D6" s="135"/>
      <c r="E6" s="135"/>
      <c r="F6" s="135"/>
      <c r="G6" s="135"/>
      <c r="H6" s="135"/>
      <c r="I6" s="135"/>
      <c r="J6" s="135"/>
      <c r="K6" s="135"/>
      <c r="L6" s="192"/>
      <c r="M6" s="194"/>
      <c r="N6" s="194"/>
    </row>
    <row r="7" spans="1:26" ht="15.75" x14ac:dyDescent="0.2">
      <c r="A7" s="132"/>
      <c r="B7" s="2" t="s">
        <v>5</v>
      </c>
      <c r="C7" s="136" t="s">
        <v>6</v>
      </c>
      <c r="D7" s="137"/>
      <c r="E7" s="137"/>
      <c r="F7" s="137"/>
      <c r="G7" s="137"/>
      <c r="H7" s="137"/>
      <c r="I7" s="137"/>
      <c r="J7" s="137"/>
      <c r="K7" s="138"/>
      <c r="L7" s="195"/>
      <c r="M7" s="194"/>
    </row>
    <row r="8" spans="1:26" ht="37.5" customHeight="1" x14ac:dyDescent="0.2">
      <c r="A8" s="132"/>
      <c r="B8" s="2" t="s">
        <v>7</v>
      </c>
      <c r="C8" s="139"/>
      <c r="D8" s="140"/>
      <c r="E8" s="140"/>
      <c r="F8" s="141"/>
      <c r="G8" s="3" t="s">
        <v>8</v>
      </c>
      <c r="H8" s="142" t="s">
        <v>9</v>
      </c>
      <c r="I8" s="143"/>
      <c r="J8" s="143"/>
      <c r="K8" s="144"/>
      <c r="L8" s="4"/>
      <c r="M8" s="194"/>
    </row>
    <row r="9" spans="1:26" ht="15" x14ac:dyDescent="0.2">
      <c r="A9" s="5" t="s">
        <v>10</v>
      </c>
      <c r="B9" s="6" t="s">
        <v>11</v>
      </c>
      <c r="C9" s="127" t="s">
        <v>12</v>
      </c>
      <c r="D9" s="127"/>
      <c r="E9" s="127"/>
      <c r="F9" s="127"/>
      <c r="G9" s="6" t="s">
        <v>13</v>
      </c>
      <c r="H9" s="6" t="s">
        <v>14</v>
      </c>
      <c r="I9" s="7" t="s">
        <v>15</v>
      </c>
      <c r="J9" s="6" t="s">
        <v>16</v>
      </c>
      <c r="K9" s="6" t="s">
        <v>17</v>
      </c>
      <c r="L9" s="196" t="s">
        <v>18</v>
      </c>
      <c r="M9" s="8"/>
      <c r="N9" s="9"/>
      <c r="O9" s="10"/>
      <c r="P9" s="197"/>
      <c r="Q9" s="9"/>
      <c r="R9" s="9"/>
      <c r="T9" s="198"/>
      <c r="U9" s="198"/>
      <c r="V9" s="199"/>
      <c r="X9" s="198"/>
      <c r="Y9" s="198"/>
      <c r="Z9" s="199"/>
    </row>
    <row r="10" spans="1:26" ht="15" x14ac:dyDescent="0.2">
      <c r="A10" s="5"/>
      <c r="B10" s="6"/>
      <c r="C10" s="128"/>
      <c r="D10" s="129"/>
      <c r="E10" s="129"/>
      <c r="F10" s="130"/>
      <c r="G10" s="6"/>
      <c r="H10" s="6"/>
      <c r="I10" s="6"/>
      <c r="J10" s="6"/>
      <c r="K10" s="6"/>
      <c r="L10" s="196"/>
      <c r="M10" s="8"/>
      <c r="N10" s="9"/>
      <c r="O10" s="10"/>
      <c r="P10" s="197"/>
      <c r="Q10" s="9"/>
      <c r="R10" s="36"/>
      <c r="T10" s="198"/>
      <c r="U10" s="198"/>
      <c r="V10" s="199"/>
      <c r="X10" s="198"/>
      <c r="Y10" s="198"/>
      <c r="Z10" s="199"/>
    </row>
    <row r="11" spans="1:26" ht="18" x14ac:dyDescent="0.25">
      <c r="A11" s="11"/>
      <c r="B11" s="200" t="s">
        <v>19</v>
      </c>
      <c r="C11" s="131" t="s">
        <v>20</v>
      </c>
      <c r="D11" s="131"/>
      <c r="E11" s="131"/>
      <c r="F11" s="131"/>
      <c r="G11" s="12"/>
      <c r="H11" s="13"/>
      <c r="I11" s="12"/>
      <c r="J11" s="12" t="s">
        <v>21</v>
      </c>
      <c r="K11" s="14"/>
      <c r="L11" s="196"/>
      <c r="M11" s="8"/>
      <c r="N11" s="194"/>
      <c r="O11" s="15"/>
      <c r="P11" s="15"/>
      <c r="Q11" s="194"/>
      <c r="R11" s="36"/>
      <c r="T11" s="201"/>
      <c r="U11" s="201"/>
      <c r="X11" s="201"/>
      <c r="Y11" s="201"/>
      <c r="Z11" s="202"/>
    </row>
    <row r="12" spans="1:26" ht="18" x14ac:dyDescent="0.25">
      <c r="A12" s="203">
        <v>173002</v>
      </c>
      <c r="B12" s="204" t="s">
        <v>22</v>
      </c>
      <c r="C12" s="111" t="s">
        <v>23</v>
      </c>
      <c r="D12" s="111"/>
      <c r="E12" s="111"/>
      <c r="F12" s="111"/>
      <c r="G12" s="16" t="s">
        <v>24</v>
      </c>
      <c r="H12" s="17">
        <v>6</v>
      </c>
      <c r="I12" s="17">
        <v>405.63</v>
      </c>
      <c r="J12" s="18"/>
      <c r="K12" s="18"/>
      <c r="L12" s="196" t="s">
        <v>25</v>
      </c>
      <c r="M12" s="8"/>
      <c r="N12" s="36"/>
      <c r="O12" s="15"/>
      <c r="P12" s="15"/>
      <c r="Q12" s="36"/>
      <c r="R12" s="36"/>
      <c r="S12" s="205"/>
      <c r="T12" s="201"/>
      <c r="U12" s="201"/>
      <c r="X12" s="201"/>
      <c r="Y12" s="201"/>
      <c r="Z12" s="202"/>
    </row>
    <row r="13" spans="1:26" ht="43.5" customHeight="1" x14ac:dyDescent="0.25">
      <c r="A13" s="206" t="s">
        <v>26</v>
      </c>
      <c r="B13" s="207" t="s">
        <v>27</v>
      </c>
      <c r="C13" s="108" t="s">
        <v>28</v>
      </c>
      <c r="D13" s="109"/>
      <c r="E13" s="109"/>
      <c r="F13" s="110"/>
      <c r="G13" s="19" t="s">
        <v>29</v>
      </c>
      <c r="H13" s="20">
        <v>3</v>
      </c>
      <c r="I13" s="20">
        <v>1237.3800000000001</v>
      </c>
      <c r="J13" s="18"/>
      <c r="K13" s="20"/>
      <c r="L13" s="208" t="s">
        <v>30</v>
      </c>
      <c r="M13" s="8"/>
      <c r="N13" s="36"/>
      <c r="O13" s="15"/>
      <c r="P13" s="15"/>
      <c r="Q13" s="36"/>
      <c r="R13" s="36"/>
      <c r="T13" s="201"/>
      <c r="U13" s="201"/>
      <c r="X13" s="201"/>
      <c r="Y13" s="201"/>
      <c r="Z13" s="202"/>
    </row>
    <row r="14" spans="1:26" ht="18" x14ac:dyDescent="0.25">
      <c r="A14" s="206" t="s">
        <v>31</v>
      </c>
      <c r="B14" s="207" t="s">
        <v>32</v>
      </c>
      <c r="C14" s="107" t="s">
        <v>33</v>
      </c>
      <c r="D14" s="107"/>
      <c r="E14" s="107"/>
      <c r="F14" s="107"/>
      <c r="G14" s="19" t="s">
        <v>29</v>
      </c>
      <c r="H14" s="20">
        <v>3</v>
      </c>
      <c r="I14" s="20">
        <v>781.71</v>
      </c>
      <c r="J14" s="18"/>
      <c r="K14" s="20"/>
      <c r="L14" s="208" t="s">
        <v>30</v>
      </c>
      <c r="M14" s="8"/>
      <c r="N14" s="36"/>
      <c r="O14" s="15"/>
      <c r="P14" s="15"/>
      <c r="Q14" s="36"/>
      <c r="R14" s="36"/>
      <c r="T14" s="201"/>
      <c r="U14" s="201"/>
      <c r="X14" s="201"/>
      <c r="Y14" s="201"/>
      <c r="Z14" s="202"/>
    </row>
    <row r="15" spans="1:26" ht="36.75" customHeight="1" x14ac:dyDescent="0.25">
      <c r="A15" s="209" t="s">
        <v>34</v>
      </c>
      <c r="B15" s="204" t="s">
        <v>35</v>
      </c>
      <c r="C15" s="123" t="s">
        <v>36</v>
      </c>
      <c r="D15" s="124"/>
      <c r="E15" s="124"/>
      <c r="F15" s="125"/>
      <c r="G15" s="16" t="s">
        <v>37</v>
      </c>
      <c r="H15" s="18">
        <v>139.47999999999999</v>
      </c>
      <c r="I15" s="17">
        <v>98.43</v>
      </c>
      <c r="J15" s="18"/>
      <c r="K15" s="18"/>
      <c r="L15" s="196" t="s">
        <v>38</v>
      </c>
      <c r="M15" s="8"/>
      <c r="N15" s="36"/>
      <c r="O15" s="15"/>
      <c r="P15" s="15"/>
      <c r="Q15" s="36"/>
      <c r="R15" s="36"/>
      <c r="T15" s="201"/>
      <c r="U15" s="201"/>
      <c r="X15" s="201"/>
      <c r="Y15" s="201"/>
      <c r="Z15" s="202"/>
    </row>
    <row r="16" spans="1:26" ht="38.25" customHeight="1" x14ac:dyDescent="0.25">
      <c r="A16" s="209" t="s">
        <v>39</v>
      </c>
      <c r="B16" s="204" t="s">
        <v>40</v>
      </c>
      <c r="C16" s="126" t="s">
        <v>41</v>
      </c>
      <c r="D16" s="124"/>
      <c r="E16" s="124"/>
      <c r="F16" s="125"/>
      <c r="G16" s="16" t="s">
        <v>24</v>
      </c>
      <c r="H16" s="18">
        <v>581.41</v>
      </c>
      <c r="I16" s="17">
        <v>3.76</v>
      </c>
      <c r="J16" s="18"/>
      <c r="K16" s="18"/>
      <c r="L16" s="196" t="s">
        <v>38</v>
      </c>
      <c r="M16" s="8"/>
      <c r="N16" s="36"/>
      <c r="O16" s="15"/>
      <c r="P16" s="15"/>
      <c r="Q16" s="36"/>
      <c r="R16" s="36"/>
      <c r="T16" s="201"/>
      <c r="U16" s="201"/>
      <c r="X16" s="201"/>
      <c r="Y16" s="201"/>
      <c r="Z16" s="202"/>
    </row>
    <row r="17" spans="1:26" ht="18" x14ac:dyDescent="0.25">
      <c r="A17" s="206" t="s">
        <v>42</v>
      </c>
      <c r="B17" s="204" t="s">
        <v>43</v>
      </c>
      <c r="C17" s="123" t="s">
        <v>44</v>
      </c>
      <c r="D17" s="124"/>
      <c r="E17" s="124"/>
      <c r="F17" s="125"/>
      <c r="G17" s="16" t="s">
        <v>37</v>
      </c>
      <c r="H17" s="18">
        <v>85.56</v>
      </c>
      <c r="I17" s="20">
        <v>1.46</v>
      </c>
      <c r="J17" s="18"/>
      <c r="K17" s="18"/>
      <c r="L17" s="196" t="s">
        <v>30</v>
      </c>
      <c r="M17" s="8"/>
      <c r="N17" s="36"/>
      <c r="O17" s="15"/>
      <c r="P17" s="15"/>
      <c r="Q17" s="36"/>
      <c r="R17" s="36"/>
      <c r="T17" s="201"/>
      <c r="U17" s="201"/>
      <c r="X17" s="201"/>
      <c r="Y17" s="201"/>
      <c r="Z17" s="202"/>
    </row>
    <row r="18" spans="1:26" ht="18" x14ac:dyDescent="0.25">
      <c r="A18" s="206" t="s">
        <v>45</v>
      </c>
      <c r="B18" s="204" t="s">
        <v>46</v>
      </c>
      <c r="C18" s="123" t="s">
        <v>47</v>
      </c>
      <c r="D18" s="124"/>
      <c r="E18" s="124"/>
      <c r="F18" s="125"/>
      <c r="G18" s="16" t="s">
        <v>24</v>
      </c>
      <c r="H18" s="18">
        <v>231.47</v>
      </c>
      <c r="I18" s="17">
        <v>1.84</v>
      </c>
      <c r="J18" s="18"/>
      <c r="K18" s="18"/>
      <c r="L18" s="196" t="s">
        <v>30</v>
      </c>
      <c r="M18" s="8"/>
      <c r="N18" s="36"/>
      <c r="O18" s="15"/>
      <c r="P18" s="15"/>
      <c r="Q18" s="36"/>
      <c r="R18" s="36"/>
      <c r="T18" s="201"/>
      <c r="U18" s="201"/>
      <c r="X18" s="201"/>
      <c r="Y18" s="201"/>
      <c r="Z18" s="202"/>
    </row>
    <row r="19" spans="1:26" ht="18" customHeight="1" x14ac:dyDescent="0.25">
      <c r="A19" s="209"/>
      <c r="B19" s="204"/>
      <c r="C19" s="104" t="s">
        <v>48</v>
      </c>
      <c r="D19" s="105"/>
      <c r="E19" s="105"/>
      <c r="F19" s="106"/>
      <c r="G19" s="16"/>
      <c r="H19" s="18"/>
      <c r="I19" s="17"/>
      <c r="J19" s="18"/>
      <c r="K19" s="18"/>
      <c r="L19" s="196"/>
      <c r="M19" s="8"/>
      <c r="N19" s="36"/>
      <c r="O19" s="15"/>
      <c r="P19" s="15"/>
      <c r="Q19" s="36"/>
      <c r="R19" s="36"/>
      <c r="T19" s="201"/>
      <c r="U19" s="201"/>
      <c r="X19" s="201"/>
      <c r="Y19" s="201"/>
      <c r="Z19" s="202"/>
    </row>
    <row r="20" spans="1:26" ht="18" x14ac:dyDescent="0.25">
      <c r="A20" s="209" t="s">
        <v>49</v>
      </c>
      <c r="B20" s="204" t="s">
        <v>50</v>
      </c>
      <c r="C20" s="95" t="s">
        <v>51</v>
      </c>
      <c r="D20" s="96"/>
      <c r="E20" s="96"/>
      <c r="F20" s="97"/>
      <c r="G20" s="16" t="s">
        <v>52</v>
      </c>
      <c r="H20" s="18">
        <v>62.68</v>
      </c>
      <c r="I20" s="17">
        <v>8.83</v>
      </c>
      <c r="J20" s="18"/>
      <c r="K20" s="18"/>
      <c r="L20" s="196" t="s">
        <v>38</v>
      </c>
      <c r="M20" s="8"/>
      <c r="N20" s="36"/>
      <c r="O20" s="15"/>
      <c r="P20" s="15"/>
      <c r="Q20" s="36"/>
      <c r="R20" s="36"/>
      <c r="T20" s="201"/>
      <c r="U20" s="201"/>
      <c r="X20" s="201"/>
      <c r="Y20" s="201"/>
      <c r="Z20" s="202"/>
    </row>
    <row r="21" spans="1:26" ht="18" x14ac:dyDescent="0.25">
      <c r="A21" s="209" t="s">
        <v>53</v>
      </c>
      <c r="B21" s="204" t="s">
        <v>54</v>
      </c>
      <c r="C21" s="95" t="s">
        <v>55</v>
      </c>
      <c r="D21" s="96"/>
      <c r="E21" s="96"/>
      <c r="F21" s="97"/>
      <c r="G21" s="16" t="s">
        <v>52</v>
      </c>
      <c r="H21" s="18">
        <v>35.75</v>
      </c>
      <c r="I21" s="17">
        <v>25.24</v>
      </c>
      <c r="J21" s="18"/>
      <c r="K21" s="18"/>
      <c r="L21" s="196" t="s">
        <v>38</v>
      </c>
      <c r="M21" s="8"/>
      <c r="N21" s="36"/>
      <c r="O21" s="15"/>
      <c r="P21" s="15"/>
      <c r="Q21" s="36"/>
      <c r="R21" s="36"/>
      <c r="T21" s="201"/>
      <c r="U21" s="201"/>
      <c r="X21" s="201"/>
      <c r="Y21" s="201"/>
      <c r="Z21" s="202"/>
    </row>
    <row r="22" spans="1:26" ht="18" x14ac:dyDescent="0.25">
      <c r="A22" s="209" t="s">
        <v>56</v>
      </c>
      <c r="B22" s="204" t="s">
        <v>57</v>
      </c>
      <c r="C22" s="123" t="s">
        <v>58</v>
      </c>
      <c r="D22" s="124"/>
      <c r="E22" s="124"/>
      <c r="F22" s="125"/>
      <c r="G22" s="16" t="s">
        <v>59</v>
      </c>
      <c r="H22" s="18">
        <v>232.38</v>
      </c>
      <c r="I22" s="17">
        <v>2.0299999999999998</v>
      </c>
      <c r="J22" s="18"/>
      <c r="K22" s="18"/>
      <c r="L22" s="196" t="s">
        <v>38</v>
      </c>
      <c r="M22" s="8"/>
      <c r="N22" s="36"/>
      <c r="O22" s="15"/>
      <c r="P22" s="15"/>
      <c r="Q22" s="36"/>
      <c r="R22" s="36"/>
      <c r="T22" s="201"/>
      <c r="U22" s="201"/>
      <c r="X22" s="201"/>
      <c r="Y22" s="201"/>
      <c r="Z22" s="202"/>
    </row>
    <row r="23" spans="1:26" ht="18" x14ac:dyDescent="0.25">
      <c r="A23" s="209" t="s">
        <v>60</v>
      </c>
      <c r="B23" s="204" t="s">
        <v>61</v>
      </c>
      <c r="C23" s="95" t="s">
        <v>62</v>
      </c>
      <c r="D23" s="96"/>
      <c r="E23" s="96"/>
      <c r="F23" s="97"/>
      <c r="G23" s="16" t="s">
        <v>52</v>
      </c>
      <c r="H23" s="18">
        <v>35.75</v>
      </c>
      <c r="I23" s="17">
        <v>26.98</v>
      </c>
      <c r="J23" s="18"/>
      <c r="K23" s="18"/>
      <c r="L23" s="196" t="s">
        <v>38</v>
      </c>
      <c r="M23" s="8"/>
      <c r="N23" s="36"/>
      <c r="O23" s="15"/>
      <c r="P23" s="15"/>
      <c r="Q23" s="36"/>
      <c r="R23" s="36"/>
      <c r="T23" s="201"/>
      <c r="U23" s="201"/>
      <c r="X23" s="201"/>
      <c r="Y23" s="201"/>
      <c r="Z23" s="202"/>
    </row>
    <row r="24" spans="1:26" ht="18" x14ac:dyDescent="0.25">
      <c r="A24" s="209"/>
      <c r="B24" s="204"/>
      <c r="C24" s="112"/>
      <c r="D24" s="113"/>
      <c r="E24" s="113"/>
      <c r="F24" s="114"/>
      <c r="G24" s="16"/>
      <c r="H24" s="18"/>
      <c r="I24" s="17"/>
      <c r="J24" s="18"/>
      <c r="K24" s="18"/>
      <c r="L24" s="196"/>
      <c r="M24" s="8"/>
      <c r="N24" s="36"/>
      <c r="O24" s="15"/>
      <c r="P24" s="15"/>
      <c r="Q24" s="36"/>
      <c r="R24" s="36"/>
      <c r="T24" s="201"/>
      <c r="U24" s="201"/>
      <c r="X24" s="201"/>
      <c r="Y24" s="201"/>
      <c r="Z24" s="202"/>
    </row>
    <row r="25" spans="1:26" ht="15.75" x14ac:dyDescent="0.2">
      <c r="A25" s="209"/>
      <c r="B25" s="200" t="s">
        <v>63</v>
      </c>
      <c r="C25" s="117" t="s">
        <v>64</v>
      </c>
      <c r="D25" s="118"/>
      <c r="E25" s="118"/>
      <c r="F25" s="119"/>
      <c r="G25" s="16"/>
      <c r="H25" s="13"/>
      <c r="I25" s="17"/>
      <c r="J25" s="12"/>
      <c r="K25" s="21"/>
      <c r="L25" s="196"/>
      <c r="M25" s="8"/>
      <c r="N25" s="36"/>
      <c r="O25" s="22"/>
      <c r="P25" s="15"/>
      <c r="Q25" s="36"/>
      <c r="R25" s="36"/>
      <c r="T25" s="198"/>
      <c r="U25" s="198"/>
      <c r="V25" s="199"/>
      <c r="X25" s="198"/>
      <c r="Y25" s="198"/>
      <c r="Z25" s="199"/>
    </row>
    <row r="26" spans="1:26" ht="15.75" x14ac:dyDescent="0.2">
      <c r="A26" s="209"/>
      <c r="B26" s="204"/>
      <c r="C26" s="117" t="s">
        <v>65</v>
      </c>
      <c r="D26" s="118"/>
      <c r="E26" s="118"/>
      <c r="F26" s="119"/>
      <c r="G26" s="16"/>
      <c r="H26" s="13"/>
      <c r="I26" s="17"/>
      <c r="J26" s="18"/>
      <c r="K26" s="18"/>
      <c r="L26" s="196"/>
      <c r="M26" s="8"/>
      <c r="N26" s="36"/>
      <c r="O26" s="22"/>
      <c r="P26" s="15"/>
      <c r="Q26" s="36"/>
      <c r="R26" s="36"/>
      <c r="T26" s="198"/>
      <c r="U26" s="198"/>
      <c r="V26" s="199"/>
      <c r="X26" s="198"/>
      <c r="Y26" s="198"/>
      <c r="Z26" s="199"/>
    </row>
    <row r="27" spans="1:26" ht="15.75" x14ac:dyDescent="0.2">
      <c r="A27" s="209" t="s">
        <v>66</v>
      </c>
      <c r="B27" s="204" t="s">
        <v>67</v>
      </c>
      <c r="C27" s="95" t="s">
        <v>68</v>
      </c>
      <c r="D27" s="96"/>
      <c r="E27" s="96"/>
      <c r="F27" s="97"/>
      <c r="G27" s="16" t="s">
        <v>37</v>
      </c>
      <c r="H27" s="13">
        <v>40</v>
      </c>
      <c r="I27" s="17">
        <v>79.98</v>
      </c>
      <c r="J27" s="18"/>
      <c r="K27" s="18"/>
      <c r="L27" s="196" t="s">
        <v>38</v>
      </c>
      <c r="M27" s="8"/>
      <c r="N27" s="36"/>
      <c r="O27" s="22"/>
      <c r="P27" s="15"/>
      <c r="Q27" s="36"/>
      <c r="R27" s="36"/>
      <c r="T27" s="198"/>
      <c r="U27" s="198"/>
      <c r="V27" s="199"/>
      <c r="X27" s="198"/>
      <c r="Y27" s="198"/>
      <c r="Z27" s="199"/>
    </row>
    <row r="28" spans="1:26" ht="15.75" x14ac:dyDescent="0.2">
      <c r="A28" s="209" t="s">
        <v>69</v>
      </c>
      <c r="B28" s="204" t="s">
        <v>70</v>
      </c>
      <c r="C28" s="95" t="s">
        <v>71</v>
      </c>
      <c r="D28" s="96"/>
      <c r="E28" s="96"/>
      <c r="F28" s="97"/>
      <c r="G28" s="16" t="s">
        <v>72</v>
      </c>
      <c r="H28" s="13">
        <v>106.56</v>
      </c>
      <c r="I28" s="17">
        <v>13.33</v>
      </c>
      <c r="J28" s="18"/>
      <c r="K28" s="18"/>
      <c r="L28" s="196" t="s">
        <v>38</v>
      </c>
      <c r="M28" s="8"/>
      <c r="N28" s="36"/>
      <c r="O28" s="22"/>
      <c r="P28" s="15"/>
      <c r="Q28" s="36"/>
      <c r="R28" s="36"/>
      <c r="T28" s="198"/>
      <c r="U28" s="198"/>
      <c r="V28" s="199"/>
      <c r="X28" s="198"/>
      <c r="Y28" s="198"/>
      <c r="Z28" s="199"/>
    </row>
    <row r="29" spans="1:26" ht="15.75" x14ac:dyDescent="0.2">
      <c r="A29" s="209"/>
      <c r="B29" s="204"/>
      <c r="C29" s="117" t="s">
        <v>73</v>
      </c>
      <c r="D29" s="118"/>
      <c r="E29" s="118"/>
      <c r="F29" s="119"/>
      <c r="G29" s="16"/>
      <c r="H29" s="13"/>
      <c r="I29" s="17"/>
      <c r="J29" s="18"/>
      <c r="K29" s="18"/>
      <c r="L29" s="196"/>
      <c r="M29" s="8"/>
      <c r="N29" s="36"/>
      <c r="O29" s="22"/>
      <c r="P29" s="15"/>
      <c r="Q29" s="36"/>
      <c r="R29" s="36"/>
      <c r="T29" s="198"/>
      <c r="U29" s="198"/>
      <c r="V29" s="199"/>
      <c r="X29" s="198"/>
      <c r="Y29" s="198"/>
      <c r="Z29" s="199"/>
    </row>
    <row r="30" spans="1:26" ht="15.75" x14ac:dyDescent="0.2">
      <c r="A30" s="209" t="s">
        <v>74</v>
      </c>
      <c r="B30" s="204" t="s">
        <v>75</v>
      </c>
      <c r="C30" s="95" t="s">
        <v>76</v>
      </c>
      <c r="D30" s="96"/>
      <c r="E30" s="96"/>
      <c r="F30" s="97"/>
      <c r="G30" s="16" t="s">
        <v>52</v>
      </c>
      <c r="H30" s="13">
        <v>2.1800000000000002</v>
      </c>
      <c r="I30" s="17">
        <v>75.36</v>
      </c>
      <c r="J30" s="18"/>
      <c r="K30" s="18"/>
      <c r="L30" s="196" t="s">
        <v>38</v>
      </c>
      <c r="M30" s="8"/>
      <c r="N30" s="36"/>
      <c r="O30" s="22"/>
      <c r="P30" s="15"/>
      <c r="Q30" s="36"/>
      <c r="R30" s="36"/>
      <c r="T30" s="198"/>
      <c r="U30" s="198"/>
      <c r="V30" s="199"/>
      <c r="X30" s="198"/>
      <c r="Y30" s="198"/>
      <c r="Z30" s="199"/>
    </row>
    <row r="31" spans="1:26" ht="15.75" x14ac:dyDescent="0.2">
      <c r="A31" s="209" t="s">
        <v>77</v>
      </c>
      <c r="B31" s="204" t="s">
        <v>78</v>
      </c>
      <c r="C31" s="95" t="s">
        <v>79</v>
      </c>
      <c r="D31" s="96"/>
      <c r="E31" s="96"/>
      <c r="F31" s="97"/>
      <c r="G31" s="16" t="s">
        <v>24</v>
      </c>
      <c r="H31" s="13">
        <v>2.52</v>
      </c>
      <c r="I31" s="17">
        <v>9.25</v>
      </c>
      <c r="J31" s="18"/>
      <c r="K31" s="18"/>
      <c r="L31" s="196" t="s">
        <v>38</v>
      </c>
      <c r="M31" s="8"/>
      <c r="N31" s="36"/>
      <c r="O31" s="22"/>
      <c r="P31" s="15"/>
      <c r="Q31" s="36"/>
      <c r="R31" s="36"/>
      <c r="T31" s="198"/>
      <c r="U31" s="198"/>
      <c r="V31" s="199"/>
      <c r="X31" s="198"/>
      <c r="Y31" s="198"/>
      <c r="Z31" s="199"/>
    </row>
    <row r="32" spans="1:26" ht="15.75" x14ac:dyDescent="0.2">
      <c r="A32" s="209" t="s">
        <v>69</v>
      </c>
      <c r="B32" s="204" t="s">
        <v>80</v>
      </c>
      <c r="C32" s="95" t="s">
        <v>71</v>
      </c>
      <c r="D32" s="96"/>
      <c r="E32" s="96"/>
      <c r="F32" s="97"/>
      <c r="G32" s="16" t="s">
        <v>72</v>
      </c>
      <c r="H32" s="13">
        <v>137.69</v>
      </c>
      <c r="I32" s="17">
        <v>13.33</v>
      </c>
      <c r="J32" s="18"/>
      <c r="K32" s="18"/>
      <c r="L32" s="196" t="s">
        <v>38</v>
      </c>
      <c r="M32" s="8"/>
      <c r="N32" s="36"/>
      <c r="O32" s="22"/>
      <c r="P32" s="15"/>
      <c r="Q32" s="36"/>
      <c r="R32" s="36"/>
      <c r="T32" s="198"/>
      <c r="U32" s="198"/>
      <c r="V32" s="199"/>
      <c r="X32" s="198"/>
      <c r="Y32" s="198"/>
      <c r="Z32" s="199"/>
    </row>
    <row r="33" spans="1:26" ht="15.75" x14ac:dyDescent="0.2">
      <c r="A33" s="209" t="s">
        <v>81</v>
      </c>
      <c r="B33" s="204" t="s">
        <v>82</v>
      </c>
      <c r="C33" s="95" t="s">
        <v>83</v>
      </c>
      <c r="D33" s="96"/>
      <c r="E33" s="96"/>
      <c r="F33" s="97"/>
      <c r="G33" s="16" t="s">
        <v>52</v>
      </c>
      <c r="H33" s="13">
        <v>1.98</v>
      </c>
      <c r="I33" s="17">
        <v>545.80999999999995</v>
      </c>
      <c r="J33" s="18"/>
      <c r="K33" s="18"/>
      <c r="L33" s="196" t="s">
        <v>38</v>
      </c>
      <c r="M33" s="8"/>
      <c r="N33" s="36"/>
      <c r="O33" s="22"/>
      <c r="P33" s="15"/>
      <c r="Q33" s="36"/>
      <c r="R33" s="36"/>
      <c r="T33" s="198"/>
      <c r="U33" s="198"/>
      <c r="V33" s="199"/>
      <c r="X33" s="198"/>
      <c r="Y33" s="198"/>
      <c r="Z33" s="199"/>
    </row>
    <row r="34" spans="1:26" ht="15.75" x14ac:dyDescent="0.2">
      <c r="A34" s="209"/>
      <c r="B34" s="204"/>
      <c r="C34" s="117" t="s">
        <v>84</v>
      </c>
      <c r="D34" s="118"/>
      <c r="E34" s="118"/>
      <c r="F34" s="119"/>
      <c r="G34" s="16"/>
      <c r="H34" s="13"/>
      <c r="I34" s="17"/>
      <c r="J34" s="18"/>
      <c r="K34" s="18"/>
      <c r="L34" s="196"/>
      <c r="M34" s="8"/>
      <c r="N34" s="36"/>
      <c r="O34" s="22"/>
      <c r="P34" s="15"/>
      <c r="Q34" s="36"/>
      <c r="R34" s="36"/>
      <c r="T34" s="198"/>
      <c r="U34" s="198"/>
      <c r="V34" s="199"/>
      <c r="X34" s="198"/>
      <c r="Y34" s="198"/>
      <c r="Z34" s="199"/>
    </row>
    <row r="35" spans="1:26" ht="59.25" customHeight="1" x14ac:dyDescent="0.2">
      <c r="A35" s="203">
        <v>92423</v>
      </c>
      <c r="B35" s="204" t="s">
        <v>85</v>
      </c>
      <c r="C35" s="95" t="s">
        <v>86</v>
      </c>
      <c r="D35" s="96"/>
      <c r="E35" s="96"/>
      <c r="F35" s="97"/>
      <c r="G35" s="16" t="s">
        <v>24</v>
      </c>
      <c r="H35" s="13">
        <v>17.68</v>
      </c>
      <c r="I35" s="17">
        <v>72.75</v>
      </c>
      <c r="J35" s="18"/>
      <c r="K35" s="18"/>
      <c r="L35" s="196" t="s">
        <v>87</v>
      </c>
      <c r="M35" s="8"/>
      <c r="N35" s="36"/>
      <c r="O35" s="22"/>
      <c r="P35" s="15"/>
      <c r="Q35" s="36"/>
      <c r="R35" s="36"/>
      <c r="T35" s="198"/>
      <c r="U35" s="198"/>
      <c r="V35" s="199"/>
      <c r="X35" s="198"/>
      <c r="Y35" s="198"/>
      <c r="Z35" s="199"/>
    </row>
    <row r="36" spans="1:26" ht="15.75" x14ac:dyDescent="0.2">
      <c r="A36" s="203" t="s">
        <v>88</v>
      </c>
      <c r="B36" s="204" t="s">
        <v>89</v>
      </c>
      <c r="C36" s="95" t="s">
        <v>90</v>
      </c>
      <c r="D36" s="96"/>
      <c r="E36" s="96"/>
      <c r="F36" s="97"/>
      <c r="G36" s="16" t="s">
        <v>72</v>
      </c>
      <c r="H36" s="13">
        <v>127.23</v>
      </c>
      <c r="I36" s="17">
        <v>13.33</v>
      </c>
      <c r="J36" s="18"/>
      <c r="K36" s="18"/>
      <c r="L36" s="196" t="s">
        <v>38</v>
      </c>
      <c r="M36" s="8"/>
      <c r="N36" s="36"/>
      <c r="O36" s="22"/>
      <c r="P36" s="15"/>
      <c r="Q36" s="36"/>
      <c r="R36" s="36"/>
      <c r="T36" s="198"/>
      <c r="U36" s="198"/>
      <c r="V36" s="199"/>
      <c r="X36" s="198"/>
      <c r="Y36" s="198"/>
      <c r="Z36" s="199"/>
    </row>
    <row r="37" spans="1:26" ht="15.75" x14ac:dyDescent="0.2">
      <c r="A37" s="203" t="s">
        <v>91</v>
      </c>
      <c r="B37" s="204" t="s">
        <v>92</v>
      </c>
      <c r="C37" s="95" t="s">
        <v>93</v>
      </c>
      <c r="D37" s="96"/>
      <c r="E37" s="96"/>
      <c r="F37" s="97"/>
      <c r="G37" s="16" t="s">
        <v>52</v>
      </c>
      <c r="H37" s="13">
        <v>1.24</v>
      </c>
      <c r="I37" s="17">
        <v>545.80999999999995</v>
      </c>
      <c r="J37" s="18"/>
      <c r="K37" s="18"/>
      <c r="L37" s="196" t="s">
        <v>38</v>
      </c>
      <c r="M37" s="8"/>
      <c r="N37" s="36"/>
      <c r="O37" s="22"/>
      <c r="P37" s="15"/>
      <c r="Q37" s="36"/>
      <c r="R37" s="36"/>
      <c r="T37" s="198"/>
      <c r="U37" s="198"/>
      <c r="V37" s="199"/>
      <c r="X37" s="198"/>
      <c r="Y37" s="198"/>
      <c r="Z37" s="199"/>
    </row>
    <row r="38" spans="1:26" ht="15.75" x14ac:dyDescent="0.2">
      <c r="A38" s="203" t="s">
        <v>94</v>
      </c>
      <c r="B38" s="204" t="s">
        <v>95</v>
      </c>
      <c r="C38" s="95" t="s">
        <v>96</v>
      </c>
      <c r="D38" s="96"/>
      <c r="E38" s="96"/>
      <c r="F38" s="97"/>
      <c r="G38" s="16" t="s">
        <v>24</v>
      </c>
      <c r="H38" s="23">
        <v>14.46</v>
      </c>
      <c r="I38" s="17">
        <v>6.77</v>
      </c>
      <c r="J38" s="18"/>
      <c r="K38" s="18"/>
      <c r="L38" s="196" t="s">
        <v>38</v>
      </c>
      <c r="M38" s="8"/>
      <c r="N38" s="36"/>
      <c r="O38" s="22"/>
      <c r="P38" s="15"/>
      <c r="Q38" s="36"/>
      <c r="R38" s="36"/>
      <c r="T38" s="198"/>
      <c r="U38" s="198"/>
      <c r="V38" s="199"/>
      <c r="X38" s="198"/>
      <c r="Y38" s="198"/>
      <c r="Z38" s="199"/>
    </row>
    <row r="39" spans="1:26" ht="15.75" x14ac:dyDescent="0.2">
      <c r="A39" s="203" t="s">
        <v>97</v>
      </c>
      <c r="B39" s="204" t="s">
        <v>98</v>
      </c>
      <c r="C39" s="95" t="s">
        <v>99</v>
      </c>
      <c r="D39" s="96"/>
      <c r="E39" s="96"/>
      <c r="F39" s="97"/>
      <c r="G39" s="16" t="s">
        <v>24</v>
      </c>
      <c r="H39" s="23">
        <v>14.46</v>
      </c>
      <c r="I39" s="17">
        <v>34.82</v>
      </c>
      <c r="J39" s="18"/>
      <c r="K39" s="18"/>
      <c r="L39" s="196" t="s">
        <v>38</v>
      </c>
      <c r="M39" s="8"/>
      <c r="N39" s="36"/>
      <c r="O39" s="22"/>
      <c r="P39" s="15"/>
      <c r="Q39" s="36"/>
      <c r="R39" s="36"/>
      <c r="T39" s="198"/>
      <c r="U39" s="198"/>
      <c r="V39" s="199"/>
      <c r="X39" s="198"/>
      <c r="Y39" s="198"/>
      <c r="Z39" s="199"/>
    </row>
    <row r="40" spans="1:26" ht="30.75" customHeight="1" x14ac:dyDescent="0.2">
      <c r="A40" s="203">
        <v>96130</v>
      </c>
      <c r="B40" s="204" t="s">
        <v>100</v>
      </c>
      <c r="C40" s="95" t="s">
        <v>101</v>
      </c>
      <c r="D40" s="96"/>
      <c r="E40" s="96"/>
      <c r="F40" s="97"/>
      <c r="G40" s="16" t="s">
        <v>24</v>
      </c>
      <c r="H40" s="23">
        <v>14.46</v>
      </c>
      <c r="I40" s="17">
        <v>25.5</v>
      </c>
      <c r="J40" s="18"/>
      <c r="K40" s="18"/>
      <c r="L40" s="196" t="s">
        <v>87</v>
      </c>
      <c r="M40" s="8"/>
      <c r="N40" s="36"/>
      <c r="O40" s="22"/>
      <c r="P40" s="15"/>
      <c r="Q40" s="36"/>
      <c r="R40" s="36"/>
      <c r="T40" s="198"/>
      <c r="U40" s="198"/>
      <c r="V40" s="199"/>
      <c r="X40" s="198"/>
      <c r="Y40" s="198"/>
      <c r="Z40" s="199"/>
    </row>
    <row r="41" spans="1:26" ht="15.75" x14ac:dyDescent="0.2">
      <c r="A41" s="203"/>
      <c r="B41" s="204"/>
      <c r="C41" s="117" t="s">
        <v>102</v>
      </c>
      <c r="D41" s="118"/>
      <c r="E41" s="118"/>
      <c r="F41" s="119"/>
      <c r="G41" s="16"/>
      <c r="H41" s="13"/>
      <c r="I41" s="17"/>
      <c r="J41" s="18"/>
      <c r="K41" s="18"/>
      <c r="L41" s="196"/>
      <c r="M41" s="8"/>
      <c r="N41" s="36"/>
      <c r="O41" s="22"/>
      <c r="P41" s="15"/>
      <c r="Q41" s="36"/>
      <c r="R41" s="36"/>
      <c r="T41" s="198"/>
      <c r="U41" s="198"/>
      <c r="V41" s="199"/>
      <c r="X41" s="198"/>
      <c r="Y41" s="198"/>
      <c r="Z41" s="199"/>
    </row>
    <row r="42" spans="1:26" ht="60.75" customHeight="1" x14ac:dyDescent="0.2">
      <c r="A42" s="203">
        <v>92467</v>
      </c>
      <c r="B42" s="204" t="s">
        <v>103</v>
      </c>
      <c r="C42" s="95" t="s">
        <v>104</v>
      </c>
      <c r="D42" s="96"/>
      <c r="E42" s="96"/>
      <c r="F42" s="97"/>
      <c r="G42" s="16" t="s">
        <v>24</v>
      </c>
      <c r="H42" s="13">
        <v>15.97</v>
      </c>
      <c r="I42" s="17">
        <v>98.15</v>
      </c>
      <c r="J42" s="18"/>
      <c r="K42" s="18"/>
      <c r="L42" s="196" t="s">
        <v>87</v>
      </c>
      <c r="M42" s="8"/>
      <c r="N42" s="36"/>
      <c r="O42" s="22"/>
      <c r="P42" s="15"/>
      <c r="Q42" s="36"/>
      <c r="R42" s="36"/>
      <c r="T42" s="198"/>
      <c r="U42" s="198"/>
      <c r="V42" s="199"/>
      <c r="X42" s="198"/>
      <c r="Y42" s="198"/>
      <c r="Z42" s="199"/>
    </row>
    <row r="43" spans="1:26" ht="15.75" x14ac:dyDescent="0.2">
      <c r="A43" s="203" t="s">
        <v>88</v>
      </c>
      <c r="B43" s="204" t="s">
        <v>105</v>
      </c>
      <c r="C43" s="95" t="s">
        <v>106</v>
      </c>
      <c r="D43" s="96"/>
      <c r="E43" s="96"/>
      <c r="F43" s="97"/>
      <c r="G43" s="16" t="s">
        <v>72</v>
      </c>
      <c r="H43" s="13">
        <v>63.33</v>
      </c>
      <c r="I43" s="17">
        <v>13.33</v>
      </c>
      <c r="J43" s="18"/>
      <c r="K43" s="18"/>
      <c r="L43" s="196" t="s">
        <v>38</v>
      </c>
      <c r="M43" s="8"/>
      <c r="N43" s="36"/>
      <c r="O43" s="22"/>
      <c r="P43" s="15"/>
      <c r="Q43" s="36"/>
      <c r="R43" s="36"/>
      <c r="T43" s="198"/>
      <c r="U43" s="198"/>
      <c r="V43" s="199"/>
      <c r="X43" s="198"/>
      <c r="Y43" s="198"/>
      <c r="Z43" s="199"/>
    </row>
    <row r="44" spans="1:26" ht="15.75" x14ac:dyDescent="0.2">
      <c r="A44" s="203" t="s">
        <v>107</v>
      </c>
      <c r="B44" s="204" t="s">
        <v>108</v>
      </c>
      <c r="C44" s="95" t="s">
        <v>93</v>
      </c>
      <c r="D44" s="96"/>
      <c r="E44" s="96"/>
      <c r="F44" s="97"/>
      <c r="G44" s="16" t="s">
        <v>52</v>
      </c>
      <c r="H44" s="13">
        <v>1.41</v>
      </c>
      <c r="I44" s="17">
        <v>545.80999999999995</v>
      </c>
      <c r="J44" s="18"/>
      <c r="K44" s="18"/>
      <c r="L44" s="196" t="s">
        <v>38</v>
      </c>
      <c r="M44" s="8"/>
      <c r="N44" s="36"/>
      <c r="O44" s="22"/>
      <c r="P44" s="15"/>
      <c r="Q44" s="36"/>
      <c r="R44" s="36"/>
      <c r="T44" s="198"/>
      <c r="U44" s="198"/>
      <c r="V44" s="199"/>
      <c r="X44" s="198"/>
      <c r="Y44" s="198"/>
      <c r="Z44" s="199"/>
    </row>
    <row r="45" spans="1:26" ht="15.75" x14ac:dyDescent="0.2">
      <c r="A45" s="203" t="s">
        <v>94</v>
      </c>
      <c r="B45" s="204" t="s">
        <v>109</v>
      </c>
      <c r="C45" s="95" t="s">
        <v>96</v>
      </c>
      <c r="D45" s="96"/>
      <c r="E45" s="96"/>
      <c r="F45" s="97"/>
      <c r="G45" s="16" t="s">
        <v>24</v>
      </c>
      <c r="H45" s="23">
        <v>15.97</v>
      </c>
      <c r="I45" s="17">
        <v>6.77</v>
      </c>
      <c r="J45" s="18"/>
      <c r="K45" s="18"/>
      <c r="L45" s="196" t="s">
        <v>38</v>
      </c>
      <c r="M45" s="8"/>
      <c r="N45" s="36"/>
      <c r="O45" s="22"/>
      <c r="P45" s="15"/>
      <c r="Q45" s="36"/>
      <c r="R45" s="36"/>
      <c r="T45" s="198"/>
      <c r="U45" s="198"/>
      <c r="V45" s="199"/>
      <c r="X45" s="198"/>
      <c r="Y45" s="198"/>
      <c r="Z45" s="199"/>
    </row>
    <row r="46" spans="1:26" ht="15.75" x14ac:dyDescent="0.2">
      <c r="A46" s="203" t="s">
        <v>97</v>
      </c>
      <c r="B46" s="204" t="s">
        <v>110</v>
      </c>
      <c r="C46" s="95" t="s">
        <v>99</v>
      </c>
      <c r="D46" s="96"/>
      <c r="E46" s="96"/>
      <c r="F46" s="97"/>
      <c r="G46" s="16" t="s">
        <v>24</v>
      </c>
      <c r="H46" s="23">
        <v>15.97</v>
      </c>
      <c r="I46" s="17">
        <v>34.82</v>
      </c>
      <c r="J46" s="18"/>
      <c r="K46" s="18"/>
      <c r="L46" s="196" t="s">
        <v>38</v>
      </c>
      <c r="M46" s="8"/>
      <c r="N46" s="36"/>
      <c r="O46" s="22"/>
      <c r="P46" s="15"/>
      <c r="Q46" s="36"/>
      <c r="R46" s="36"/>
      <c r="T46" s="198"/>
      <c r="U46" s="198"/>
      <c r="V46" s="199"/>
      <c r="X46" s="198"/>
      <c r="Y46" s="198"/>
      <c r="Z46" s="199"/>
    </row>
    <row r="47" spans="1:26" ht="30" customHeight="1" x14ac:dyDescent="0.2">
      <c r="A47" s="203">
        <v>96130</v>
      </c>
      <c r="B47" s="204" t="s">
        <v>111</v>
      </c>
      <c r="C47" s="95" t="s">
        <v>101</v>
      </c>
      <c r="D47" s="96"/>
      <c r="E47" s="96"/>
      <c r="F47" s="97"/>
      <c r="G47" s="16" t="s">
        <v>24</v>
      </c>
      <c r="H47" s="23">
        <v>15.97</v>
      </c>
      <c r="I47" s="17">
        <v>25.5</v>
      </c>
      <c r="J47" s="18"/>
      <c r="K47" s="18"/>
      <c r="L47" s="196" t="s">
        <v>87</v>
      </c>
      <c r="M47" s="8"/>
      <c r="N47" s="36"/>
      <c r="O47" s="22"/>
      <c r="P47" s="15"/>
      <c r="Q47" s="36"/>
      <c r="R47" s="36"/>
      <c r="T47" s="198"/>
      <c r="U47" s="198"/>
      <c r="V47" s="199"/>
      <c r="X47" s="198"/>
      <c r="Y47" s="198"/>
      <c r="Z47" s="199"/>
    </row>
    <row r="48" spans="1:26" ht="15.75" x14ac:dyDescent="0.2">
      <c r="A48" s="203">
        <v>174501</v>
      </c>
      <c r="B48" s="204" t="s">
        <v>112</v>
      </c>
      <c r="C48" s="95" t="s">
        <v>113</v>
      </c>
      <c r="D48" s="96"/>
      <c r="E48" s="96"/>
      <c r="F48" s="97"/>
      <c r="G48" s="16" t="s">
        <v>114</v>
      </c>
      <c r="H48" s="23">
        <v>60</v>
      </c>
      <c r="I48" s="17">
        <v>9.73</v>
      </c>
      <c r="J48" s="18"/>
      <c r="K48" s="18"/>
      <c r="L48" s="196" t="s">
        <v>25</v>
      </c>
      <c r="M48" s="8"/>
      <c r="N48" s="36"/>
      <c r="O48" s="22"/>
      <c r="P48" s="15"/>
      <c r="Q48" s="36"/>
      <c r="R48" s="36"/>
      <c r="T48" s="198"/>
      <c r="U48" s="198"/>
      <c r="V48" s="199"/>
      <c r="X48" s="198"/>
      <c r="Y48" s="198"/>
      <c r="Z48" s="199"/>
    </row>
    <row r="49" spans="1:26" ht="15" customHeight="1" x14ac:dyDescent="0.2">
      <c r="A49" s="203">
        <v>174502</v>
      </c>
      <c r="B49" s="204" t="s">
        <v>115</v>
      </c>
      <c r="C49" s="95" t="s">
        <v>116</v>
      </c>
      <c r="D49" s="96"/>
      <c r="E49" s="96"/>
      <c r="F49" s="97"/>
      <c r="G49" s="16" t="s">
        <v>117</v>
      </c>
      <c r="H49" s="23">
        <v>30</v>
      </c>
      <c r="I49" s="17">
        <v>7.58</v>
      </c>
      <c r="J49" s="18"/>
      <c r="K49" s="18"/>
      <c r="L49" s="196" t="s">
        <v>25</v>
      </c>
      <c r="M49" s="8"/>
      <c r="N49" s="36"/>
      <c r="O49" s="22"/>
      <c r="P49" s="15"/>
      <c r="Q49" s="36"/>
      <c r="R49" s="36"/>
      <c r="T49" s="198"/>
      <c r="U49" s="198"/>
      <c r="V49" s="199"/>
      <c r="X49" s="198"/>
      <c r="Y49" s="198"/>
      <c r="Z49" s="199"/>
    </row>
    <row r="50" spans="1:26" ht="15.75" x14ac:dyDescent="0.2">
      <c r="A50" s="203"/>
      <c r="B50" s="200" t="s">
        <v>118</v>
      </c>
      <c r="C50" s="117" t="s">
        <v>119</v>
      </c>
      <c r="D50" s="118"/>
      <c r="E50" s="118"/>
      <c r="F50" s="119"/>
      <c r="G50" s="16"/>
      <c r="H50" s="13"/>
      <c r="I50" s="17"/>
      <c r="J50" s="12" t="s">
        <v>21</v>
      </c>
      <c r="K50" s="14"/>
      <c r="L50" s="196"/>
      <c r="M50" s="8"/>
      <c r="N50" s="36"/>
      <c r="O50" s="22"/>
      <c r="P50" s="15"/>
      <c r="Q50" s="36"/>
      <c r="R50" s="36"/>
      <c r="T50" s="198"/>
      <c r="U50" s="198"/>
      <c r="V50" s="199"/>
      <c r="X50" s="198"/>
      <c r="Y50" s="198"/>
      <c r="Z50" s="199"/>
    </row>
    <row r="51" spans="1:26" ht="15.75" x14ac:dyDescent="0.2">
      <c r="A51" s="203">
        <v>98504</v>
      </c>
      <c r="B51" s="204" t="s">
        <v>120</v>
      </c>
      <c r="C51" s="95" t="s">
        <v>121</v>
      </c>
      <c r="D51" s="96"/>
      <c r="E51" s="96"/>
      <c r="F51" s="97"/>
      <c r="G51" s="16" t="s">
        <v>24</v>
      </c>
      <c r="H51" s="18">
        <f xml:space="preserve"> 349.9174</f>
        <v>349.91739999999999</v>
      </c>
      <c r="I51" s="17">
        <v>15.98</v>
      </c>
      <c r="J51" s="18"/>
      <c r="K51" s="18"/>
      <c r="L51" s="196" t="s">
        <v>87</v>
      </c>
      <c r="M51" s="8"/>
      <c r="N51" s="36"/>
      <c r="O51" s="22"/>
      <c r="P51" s="15"/>
      <c r="Q51" s="36"/>
      <c r="R51" s="36"/>
      <c r="T51" s="198"/>
      <c r="U51" s="198"/>
      <c r="V51" s="199"/>
      <c r="X51" s="198"/>
      <c r="Y51" s="198"/>
      <c r="Z51" s="199"/>
    </row>
    <row r="52" spans="1:26" ht="15.75" x14ac:dyDescent="0.2">
      <c r="A52" s="203"/>
      <c r="B52" s="204"/>
      <c r="C52" s="104" t="s">
        <v>122</v>
      </c>
      <c r="D52" s="105"/>
      <c r="E52" s="105"/>
      <c r="F52" s="106"/>
      <c r="G52" s="16"/>
      <c r="H52" s="23"/>
      <c r="I52" s="17"/>
      <c r="J52" s="18"/>
      <c r="K52" s="18"/>
      <c r="L52" s="196"/>
      <c r="M52" s="8"/>
      <c r="N52" s="36"/>
      <c r="O52" s="22"/>
      <c r="P52" s="15"/>
      <c r="Q52" s="36"/>
      <c r="R52" s="36"/>
      <c r="T52" s="198"/>
      <c r="U52" s="198"/>
      <c r="V52" s="199"/>
      <c r="X52" s="198"/>
      <c r="Y52" s="198"/>
      <c r="Z52" s="199"/>
    </row>
    <row r="53" spans="1:26" ht="32.25" customHeight="1" x14ac:dyDescent="0.2">
      <c r="A53" s="203">
        <v>100576</v>
      </c>
      <c r="B53" s="204" t="s">
        <v>123</v>
      </c>
      <c r="C53" s="120" t="s">
        <v>124</v>
      </c>
      <c r="D53" s="121"/>
      <c r="E53" s="121"/>
      <c r="F53" s="122"/>
      <c r="G53" s="16" t="s">
        <v>24</v>
      </c>
      <c r="H53" s="23">
        <v>581.41</v>
      </c>
      <c r="I53" s="17">
        <v>2.56</v>
      </c>
      <c r="J53" s="18"/>
      <c r="K53" s="18"/>
      <c r="L53" s="196" t="s">
        <v>87</v>
      </c>
      <c r="M53" s="8"/>
      <c r="N53" s="36"/>
      <c r="O53" s="22"/>
      <c r="P53" s="15"/>
      <c r="Q53" s="36"/>
      <c r="R53" s="36"/>
      <c r="T53" s="198"/>
      <c r="U53" s="198"/>
      <c r="V53" s="199"/>
      <c r="X53" s="198"/>
      <c r="Y53" s="198"/>
      <c r="Z53" s="199"/>
    </row>
    <row r="54" spans="1:26" ht="50.25" customHeight="1" x14ac:dyDescent="0.2">
      <c r="A54" s="203">
        <v>92398</v>
      </c>
      <c r="B54" s="204" t="s">
        <v>125</v>
      </c>
      <c r="C54" s="95" t="s">
        <v>126</v>
      </c>
      <c r="D54" s="96"/>
      <c r="E54" s="96"/>
      <c r="F54" s="97"/>
      <c r="G54" s="16" t="s">
        <v>24</v>
      </c>
      <c r="H54" s="23">
        <v>231.47</v>
      </c>
      <c r="I54" s="17">
        <v>84.42</v>
      </c>
      <c r="J54" s="18"/>
      <c r="K54" s="18"/>
      <c r="L54" s="196" t="s">
        <v>87</v>
      </c>
      <c r="M54" s="8"/>
      <c r="N54" s="36"/>
      <c r="O54" s="22"/>
      <c r="P54" s="15"/>
      <c r="Q54" s="36"/>
      <c r="R54" s="36"/>
      <c r="T54" s="198"/>
      <c r="U54" s="198"/>
      <c r="V54" s="199"/>
      <c r="X54" s="198"/>
      <c r="Y54" s="198"/>
      <c r="Z54" s="199"/>
    </row>
    <row r="55" spans="1:26" ht="51.75" customHeight="1" x14ac:dyDescent="0.2">
      <c r="A55" s="203">
        <v>94263</v>
      </c>
      <c r="B55" s="204" t="s">
        <v>127</v>
      </c>
      <c r="C55" s="95" t="s">
        <v>128</v>
      </c>
      <c r="D55" s="96"/>
      <c r="E55" s="96"/>
      <c r="F55" s="97"/>
      <c r="G55" s="16" t="s">
        <v>24</v>
      </c>
      <c r="H55" s="23">
        <v>93.56</v>
      </c>
      <c r="I55" s="17">
        <v>35.82</v>
      </c>
      <c r="J55" s="18"/>
      <c r="K55" s="18"/>
      <c r="L55" s="196" t="s">
        <v>87</v>
      </c>
      <c r="M55" s="8"/>
      <c r="N55" s="36"/>
      <c r="O55" s="22"/>
      <c r="P55" s="15"/>
      <c r="Q55" s="36"/>
      <c r="R55" s="36"/>
      <c r="T55" s="198"/>
      <c r="U55" s="198"/>
      <c r="V55" s="199"/>
      <c r="X55" s="198"/>
      <c r="Y55" s="198"/>
      <c r="Z55" s="199"/>
    </row>
    <row r="56" spans="1:26" ht="51.75" customHeight="1" x14ac:dyDescent="0.2">
      <c r="A56" s="203">
        <v>94264</v>
      </c>
      <c r="B56" s="204" t="s">
        <v>129</v>
      </c>
      <c r="C56" s="95" t="s">
        <v>130</v>
      </c>
      <c r="D56" s="96"/>
      <c r="E56" s="96"/>
      <c r="F56" s="97"/>
      <c r="G56" s="16" t="s">
        <v>37</v>
      </c>
      <c r="H56" s="23">
        <v>16.5</v>
      </c>
      <c r="I56" s="17">
        <v>40.22</v>
      </c>
      <c r="J56" s="18"/>
      <c r="K56" s="18"/>
      <c r="L56" s="196" t="s">
        <v>87</v>
      </c>
      <c r="M56" s="8"/>
      <c r="N56" s="36"/>
      <c r="O56" s="22"/>
      <c r="P56" s="15"/>
      <c r="Q56" s="36"/>
      <c r="R56" s="36"/>
      <c r="T56" s="198"/>
      <c r="U56" s="198"/>
      <c r="V56" s="199"/>
      <c r="X56" s="198"/>
      <c r="Y56" s="198"/>
      <c r="Z56" s="199"/>
    </row>
    <row r="57" spans="1:26" ht="15.75" x14ac:dyDescent="0.2">
      <c r="A57" s="203"/>
      <c r="B57" s="200" t="s">
        <v>131</v>
      </c>
      <c r="C57" s="117" t="s">
        <v>132</v>
      </c>
      <c r="D57" s="118"/>
      <c r="E57" s="118"/>
      <c r="F57" s="119"/>
      <c r="G57" s="16"/>
      <c r="H57" s="13"/>
      <c r="I57" s="17"/>
      <c r="J57" s="12"/>
      <c r="K57" s="14"/>
      <c r="L57" s="196"/>
      <c r="M57" s="8"/>
      <c r="N57" s="36"/>
      <c r="O57" s="22"/>
      <c r="P57" s="15"/>
      <c r="Q57" s="36"/>
      <c r="R57" s="36"/>
      <c r="T57" s="198"/>
      <c r="U57" s="198"/>
      <c r="V57" s="199"/>
      <c r="X57" s="198"/>
      <c r="Y57" s="198"/>
      <c r="Z57" s="199"/>
    </row>
    <row r="58" spans="1:26" ht="15.75" x14ac:dyDescent="0.2">
      <c r="A58" s="203"/>
      <c r="B58" s="200"/>
      <c r="C58" s="104" t="s">
        <v>133</v>
      </c>
      <c r="D58" s="105"/>
      <c r="E58" s="105"/>
      <c r="F58" s="106"/>
      <c r="G58" s="16"/>
      <c r="H58" s="13"/>
      <c r="I58" s="17"/>
      <c r="J58" s="12"/>
      <c r="K58" s="14"/>
      <c r="L58" s="196"/>
      <c r="M58" s="8"/>
      <c r="N58" s="36"/>
      <c r="O58" s="22"/>
      <c r="P58" s="15"/>
      <c r="Q58" s="36"/>
      <c r="R58" s="36"/>
      <c r="T58" s="198"/>
      <c r="U58" s="198"/>
      <c r="V58" s="199"/>
      <c r="X58" s="198"/>
      <c r="Y58" s="198"/>
      <c r="Z58" s="199"/>
    </row>
    <row r="59" spans="1:26" ht="15.75" customHeight="1" x14ac:dyDescent="0.2">
      <c r="A59" s="203">
        <v>34026</v>
      </c>
      <c r="B59" s="204" t="s">
        <v>134</v>
      </c>
      <c r="C59" s="95" t="s">
        <v>135</v>
      </c>
      <c r="D59" s="96"/>
      <c r="E59" s="96"/>
      <c r="F59" s="97"/>
      <c r="G59" s="24" t="s">
        <v>24</v>
      </c>
      <c r="H59" s="25">
        <v>30.43</v>
      </c>
      <c r="I59" s="17">
        <v>7.07</v>
      </c>
      <c r="J59" s="18"/>
      <c r="K59" s="18"/>
      <c r="L59" s="196" t="s">
        <v>25</v>
      </c>
      <c r="M59" s="8"/>
      <c r="N59" s="36"/>
      <c r="O59" s="22"/>
      <c r="P59" s="15"/>
      <c r="Q59" s="36"/>
      <c r="R59" s="36"/>
      <c r="T59" s="198"/>
      <c r="U59" s="198"/>
      <c r="V59" s="199"/>
      <c r="X59" s="198"/>
      <c r="Y59" s="198"/>
      <c r="Z59" s="199"/>
    </row>
    <row r="60" spans="1:26" ht="36" customHeight="1" x14ac:dyDescent="0.2">
      <c r="A60" s="203">
        <v>88415</v>
      </c>
      <c r="B60" s="204" t="s">
        <v>136</v>
      </c>
      <c r="C60" s="95" t="s">
        <v>137</v>
      </c>
      <c r="D60" s="96"/>
      <c r="E60" s="96"/>
      <c r="F60" s="97"/>
      <c r="G60" s="16" t="s">
        <v>24</v>
      </c>
      <c r="H60" s="18">
        <v>30.43</v>
      </c>
      <c r="I60" s="17">
        <v>4.1500000000000004</v>
      </c>
      <c r="J60" s="18"/>
      <c r="K60" s="18"/>
      <c r="L60" s="196" t="s">
        <v>87</v>
      </c>
      <c r="M60" s="8"/>
      <c r="N60" s="36"/>
      <c r="O60" s="22"/>
      <c r="P60" s="15"/>
      <c r="Q60" s="36"/>
      <c r="R60" s="36"/>
      <c r="T60" s="198"/>
      <c r="U60" s="198"/>
      <c r="V60" s="199"/>
      <c r="X60" s="198"/>
      <c r="Y60" s="198"/>
      <c r="Z60" s="199"/>
    </row>
    <row r="61" spans="1:26" ht="30" customHeight="1" x14ac:dyDescent="0.2">
      <c r="A61" s="203">
        <v>88489</v>
      </c>
      <c r="B61" s="204" t="s">
        <v>138</v>
      </c>
      <c r="C61" s="95" t="s">
        <v>139</v>
      </c>
      <c r="D61" s="96"/>
      <c r="E61" s="96"/>
      <c r="F61" s="97"/>
      <c r="G61" s="16" t="s">
        <v>24</v>
      </c>
      <c r="H61" s="18">
        <v>30.43</v>
      </c>
      <c r="I61" s="17">
        <v>17.71</v>
      </c>
      <c r="J61" s="18"/>
      <c r="K61" s="18"/>
      <c r="L61" s="196" t="s">
        <v>87</v>
      </c>
      <c r="M61" s="8"/>
      <c r="N61" s="36"/>
      <c r="O61" s="22"/>
      <c r="P61" s="15"/>
      <c r="Q61" s="36"/>
      <c r="R61" s="36"/>
      <c r="T61" s="198"/>
      <c r="U61" s="198"/>
      <c r="V61" s="199"/>
      <c r="X61" s="198"/>
      <c r="Y61" s="198"/>
      <c r="Z61" s="199"/>
    </row>
    <row r="62" spans="1:26" ht="15.75" customHeight="1" x14ac:dyDescent="0.2">
      <c r="A62" s="203"/>
      <c r="B62" s="200" t="s">
        <v>140</v>
      </c>
      <c r="C62" s="117" t="s">
        <v>141</v>
      </c>
      <c r="D62" s="118"/>
      <c r="E62" s="118"/>
      <c r="F62" s="119"/>
      <c r="G62" s="16"/>
      <c r="H62" s="13"/>
      <c r="I62" s="17"/>
      <c r="J62" s="12"/>
      <c r="K62" s="14"/>
      <c r="L62" s="196"/>
      <c r="M62" s="8"/>
      <c r="N62" s="36"/>
      <c r="O62" s="22"/>
      <c r="P62" s="15"/>
      <c r="Q62" s="36"/>
      <c r="R62" s="36"/>
      <c r="T62" s="198"/>
      <c r="U62" s="198"/>
      <c r="V62" s="199"/>
      <c r="X62" s="198"/>
      <c r="Y62" s="198"/>
      <c r="Z62" s="199"/>
    </row>
    <row r="63" spans="1:26" ht="33.75" customHeight="1" x14ac:dyDescent="0.2">
      <c r="A63" s="203" t="s">
        <v>142</v>
      </c>
      <c r="B63" s="210" t="s">
        <v>143</v>
      </c>
      <c r="C63" s="95" t="s">
        <v>144</v>
      </c>
      <c r="D63" s="96"/>
      <c r="E63" s="96"/>
      <c r="F63" s="97"/>
      <c r="G63" s="26" t="s">
        <v>24</v>
      </c>
      <c r="H63" s="27">
        <v>154.51</v>
      </c>
      <c r="I63" s="17">
        <v>417.32</v>
      </c>
      <c r="J63" s="17"/>
      <c r="K63" s="17"/>
      <c r="L63" s="34" t="s">
        <v>38</v>
      </c>
      <c r="M63" s="8"/>
      <c r="N63" s="36"/>
      <c r="O63" s="22"/>
      <c r="P63" s="15"/>
      <c r="Q63" s="36"/>
      <c r="R63" s="36"/>
      <c r="T63" s="198"/>
      <c r="U63" s="198"/>
      <c r="V63" s="199"/>
      <c r="X63" s="198"/>
      <c r="Y63" s="198"/>
      <c r="Z63" s="199"/>
    </row>
    <row r="64" spans="1:26" ht="15.75" x14ac:dyDescent="0.2">
      <c r="A64" s="203" t="s">
        <v>145</v>
      </c>
      <c r="B64" s="204" t="s">
        <v>146</v>
      </c>
      <c r="C64" s="95" t="s">
        <v>147</v>
      </c>
      <c r="D64" s="115"/>
      <c r="E64" s="115"/>
      <c r="F64" s="116"/>
      <c r="G64" s="16" t="s">
        <v>24</v>
      </c>
      <c r="H64" s="27">
        <v>3</v>
      </c>
      <c r="I64" s="17">
        <v>767.92</v>
      </c>
      <c r="J64" s="17"/>
      <c r="K64" s="18"/>
      <c r="L64" s="196" t="s">
        <v>38</v>
      </c>
      <c r="M64" s="8"/>
      <c r="N64" s="36"/>
      <c r="O64" s="22"/>
      <c r="P64" s="15"/>
      <c r="Q64" s="36"/>
      <c r="R64" s="36"/>
      <c r="T64" s="198"/>
      <c r="U64" s="198"/>
      <c r="V64" s="199"/>
      <c r="X64" s="198"/>
      <c r="Y64" s="198"/>
      <c r="Z64" s="199"/>
    </row>
    <row r="65" spans="1:26" ht="15.75" x14ac:dyDescent="0.2">
      <c r="A65" s="203"/>
      <c r="B65" s="200" t="s">
        <v>148</v>
      </c>
      <c r="C65" s="117" t="s">
        <v>149</v>
      </c>
      <c r="D65" s="118"/>
      <c r="E65" s="118"/>
      <c r="F65" s="119"/>
      <c r="G65" s="16"/>
      <c r="H65" s="13"/>
      <c r="I65" s="17"/>
      <c r="J65" s="12" t="s">
        <v>21</v>
      </c>
      <c r="K65" s="14"/>
      <c r="L65" s="196"/>
      <c r="M65" s="8"/>
      <c r="N65" s="36"/>
      <c r="O65" s="22"/>
      <c r="P65" s="15"/>
      <c r="Q65" s="36"/>
      <c r="R65" s="36"/>
      <c r="T65" s="198"/>
      <c r="U65" s="198"/>
      <c r="V65" s="199"/>
      <c r="X65" s="198"/>
      <c r="Y65" s="198"/>
      <c r="Z65" s="199"/>
    </row>
    <row r="66" spans="1:26" ht="15.75" x14ac:dyDescent="0.2">
      <c r="A66" s="203"/>
      <c r="B66" s="204"/>
      <c r="C66" s="104" t="s">
        <v>150</v>
      </c>
      <c r="D66" s="105"/>
      <c r="E66" s="105"/>
      <c r="F66" s="106"/>
      <c r="G66" s="16"/>
      <c r="H66" s="13"/>
      <c r="I66" s="17"/>
      <c r="J66" s="18"/>
      <c r="K66" s="18"/>
      <c r="L66" s="196"/>
      <c r="M66" s="8"/>
      <c r="N66" s="36"/>
      <c r="O66" s="22"/>
      <c r="P66" s="15"/>
      <c r="Q66" s="36"/>
      <c r="R66" s="36"/>
      <c r="T66" s="198"/>
      <c r="U66" s="198"/>
      <c r="V66" s="199"/>
      <c r="X66" s="198"/>
      <c r="Y66" s="198"/>
      <c r="Z66" s="199"/>
    </row>
    <row r="67" spans="1:26" ht="46.5" customHeight="1" x14ac:dyDescent="0.2">
      <c r="A67" s="203">
        <v>95635</v>
      </c>
      <c r="B67" s="204" t="s">
        <v>151</v>
      </c>
      <c r="C67" s="95" t="s">
        <v>152</v>
      </c>
      <c r="D67" s="96"/>
      <c r="E67" s="96"/>
      <c r="F67" s="97"/>
      <c r="G67" s="16" t="s">
        <v>153</v>
      </c>
      <c r="H67" s="13">
        <v>1</v>
      </c>
      <c r="I67" s="17">
        <v>270.18</v>
      </c>
      <c r="J67" s="18"/>
      <c r="K67" s="18"/>
      <c r="L67" s="196" t="s">
        <v>87</v>
      </c>
      <c r="M67" s="8"/>
      <c r="N67" s="36"/>
      <c r="O67" s="22"/>
      <c r="P67" s="15"/>
      <c r="Q67" s="36"/>
      <c r="R67" s="36"/>
      <c r="T67" s="198"/>
      <c r="U67" s="198"/>
      <c r="V67" s="199"/>
      <c r="X67" s="198"/>
      <c r="Y67" s="198"/>
      <c r="Z67" s="199"/>
    </row>
    <row r="68" spans="1:26" ht="15.75" x14ac:dyDescent="0.2">
      <c r="A68" s="203" t="s">
        <v>154</v>
      </c>
      <c r="B68" s="204" t="s">
        <v>155</v>
      </c>
      <c r="C68" s="95" t="s">
        <v>156</v>
      </c>
      <c r="D68" s="96"/>
      <c r="E68" s="96"/>
      <c r="F68" s="97"/>
      <c r="G68" s="16" t="s">
        <v>37</v>
      </c>
      <c r="H68" s="13">
        <v>40.5</v>
      </c>
      <c r="I68" s="17">
        <v>24.19</v>
      </c>
      <c r="J68" s="18"/>
      <c r="K68" s="18"/>
      <c r="L68" s="196" t="s">
        <v>38</v>
      </c>
      <c r="M68" s="8"/>
      <c r="N68" s="36"/>
      <c r="O68" s="22"/>
      <c r="P68" s="15"/>
      <c r="Q68" s="36"/>
      <c r="R68" s="36"/>
      <c r="T68" s="198"/>
      <c r="U68" s="198"/>
      <c r="V68" s="199"/>
      <c r="X68" s="198"/>
      <c r="Y68" s="198"/>
      <c r="Z68" s="199"/>
    </row>
    <row r="69" spans="1:26" ht="43.5" customHeight="1" x14ac:dyDescent="0.2">
      <c r="A69" s="203">
        <v>89987</v>
      </c>
      <c r="B69" s="204" t="s">
        <v>157</v>
      </c>
      <c r="C69" s="95" t="s">
        <v>158</v>
      </c>
      <c r="D69" s="96"/>
      <c r="E69" s="96"/>
      <c r="F69" s="97"/>
      <c r="G69" s="16" t="s">
        <v>153</v>
      </c>
      <c r="H69" s="13">
        <v>2</v>
      </c>
      <c r="I69" s="17">
        <v>78.540000000000006</v>
      </c>
      <c r="J69" s="18"/>
      <c r="K69" s="18"/>
      <c r="L69" s="196" t="s">
        <v>87</v>
      </c>
      <c r="M69" s="8"/>
      <c r="N69" s="36"/>
      <c r="O69" s="22"/>
      <c r="P69" s="15"/>
      <c r="Q69" s="36"/>
      <c r="R69" s="36"/>
      <c r="T69" s="198"/>
      <c r="U69" s="198"/>
      <c r="V69" s="199"/>
      <c r="X69" s="198"/>
      <c r="Y69" s="198"/>
      <c r="Z69" s="199"/>
    </row>
    <row r="70" spans="1:26" ht="15.75" customHeight="1" x14ac:dyDescent="0.2">
      <c r="A70" s="203"/>
      <c r="B70" s="204"/>
      <c r="C70" s="104" t="s">
        <v>159</v>
      </c>
      <c r="D70" s="105"/>
      <c r="E70" s="105"/>
      <c r="F70" s="106"/>
      <c r="G70" s="16"/>
      <c r="H70" s="13"/>
      <c r="I70" s="17"/>
      <c r="J70" s="18"/>
      <c r="K70" s="18"/>
      <c r="L70" s="196"/>
      <c r="M70" s="8"/>
      <c r="N70" s="36"/>
      <c r="O70" s="22"/>
      <c r="P70" s="15"/>
      <c r="Q70" s="36"/>
      <c r="R70" s="36"/>
      <c r="T70" s="198"/>
      <c r="U70" s="198"/>
      <c r="V70" s="199"/>
      <c r="X70" s="198"/>
      <c r="Y70" s="198"/>
      <c r="Z70" s="199"/>
    </row>
    <row r="71" spans="1:26" ht="30.75" customHeight="1" x14ac:dyDescent="0.2">
      <c r="A71" s="203" t="s">
        <v>160</v>
      </c>
      <c r="B71" s="204" t="s">
        <v>161</v>
      </c>
      <c r="C71" s="95" t="s">
        <v>162</v>
      </c>
      <c r="D71" s="96"/>
      <c r="E71" s="96"/>
      <c r="F71" s="97"/>
      <c r="G71" s="16" t="s">
        <v>37</v>
      </c>
      <c r="H71" s="13">
        <v>45.64</v>
      </c>
      <c r="I71" s="17">
        <v>50</v>
      </c>
      <c r="J71" s="18"/>
      <c r="K71" s="18"/>
      <c r="L71" s="196" t="s">
        <v>38</v>
      </c>
      <c r="M71" s="8"/>
      <c r="N71" s="36"/>
      <c r="O71" s="28"/>
      <c r="P71" s="15"/>
      <c r="Q71" s="36"/>
      <c r="R71" s="36"/>
      <c r="T71" s="198"/>
      <c r="U71" s="198"/>
      <c r="V71" s="199"/>
      <c r="X71" s="198"/>
      <c r="Y71" s="198"/>
      <c r="Z71" s="199"/>
    </row>
    <row r="72" spans="1:26" ht="15.75" x14ac:dyDescent="0.2">
      <c r="A72" s="203"/>
      <c r="B72" s="204"/>
      <c r="C72" s="112"/>
      <c r="D72" s="113"/>
      <c r="E72" s="113"/>
      <c r="F72" s="114"/>
      <c r="G72" s="16"/>
      <c r="H72" s="13"/>
      <c r="I72" s="17"/>
      <c r="J72" s="18"/>
      <c r="K72" s="18"/>
      <c r="L72" s="196"/>
      <c r="M72" s="8"/>
      <c r="N72" s="36"/>
      <c r="O72" s="22"/>
      <c r="P72" s="15"/>
      <c r="Q72" s="36"/>
      <c r="R72" s="36"/>
      <c r="T72" s="198"/>
      <c r="U72" s="198"/>
      <c r="V72" s="199"/>
      <c r="X72" s="198"/>
      <c r="Y72" s="198"/>
      <c r="Z72" s="199"/>
    </row>
    <row r="73" spans="1:26" ht="15.75" x14ac:dyDescent="0.2">
      <c r="A73" s="203"/>
      <c r="B73" s="204"/>
      <c r="C73" s="104" t="s">
        <v>149</v>
      </c>
      <c r="D73" s="105"/>
      <c r="E73" s="105"/>
      <c r="F73" s="106"/>
      <c r="G73" s="16"/>
      <c r="H73" s="13"/>
      <c r="I73" s="17"/>
      <c r="J73" s="18"/>
      <c r="K73" s="18"/>
      <c r="L73" s="196"/>
      <c r="M73" s="8"/>
      <c r="N73" s="36"/>
      <c r="O73" s="22"/>
      <c r="P73" s="15"/>
      <c r="Q73" s="36"/>
      <c r="R73" s="36"/>
      <c r="T73" s="198"/>
      <c r="U73" s="198"/>
      <c r="V73" s="199"/>
      <c r="X73" s="198"/>
      <c r="Y73" s="198"/>
      <c r="Z73" s="199"/>
    </row>
    <row r="74" spans="1:26" ht="58.5" customHeight="1" x14ac:dyDescent="0.2">
      <c r="A74" s="203">
        <v>103324</v>
      </c>
      <c r="B74" s="204" t="s">
        <v>163</v>
      </c>
      <c r="C74" s="95" t="s">
        <v>164</v>
      </c>
      <c r="D74" s="96"/>
      <c r="E74" s="96"/>
      <c r="F74" s="97"/>
      <c r="G74" s="16" t="s">
        <v>24</v>
      </c>
      <c r="H74" s="13">
        <v>3.49</v>
      </c>
      <c r="I74" s="17">
        <v>76.510000000000005</v>
      </c>
      <c r="J74" s="18"/>
      <c r="K74" s="18"/>
      <c r="L74" s="196" t="s">
        <v>87</v>
      </c>
      <c r="M74" s="8"/>
      <c r="N74" s="36"/>
      <c r="O74" s="22"/>
      <c r="P74" s="15"/>
      <c r="Q74" s="36"/>
      <c r="R74" s="36"/>
      <c r="T74" s="198"/>
      <c r="U74" s="198"/>
      <c r="V74" s="199"/>
      <c r="X74" s="198"/>
      <c r="Y74" s="198"/>
      <c r="Z74" s="199"/>
    </row>
    <row r="75" spans="1:26" ht="47.25" customHeight="1" x14ac:dyDescent="0.2">
      <c r="A75" s="203">
        <v>93205</v>
      </c>
      <c r="B75" s="204" t="s">
        <v>165</v>
      </c>
      <c r="C75" s="95" t="s">
        <v>166</v>
      </c>
      <c r="D75" s="96"/>
      <c r="E75" s="96"/>
      <c r="F75" s="97"/>
      <c r="G75" s="16" t="s">
        <v>37</v>
      </c>
      <c r="H75" s="23">
        <v>4.87</v>
      </c>
      <c r="I75" s="17">
        <v>39.81</v>
      </c>
      <c r="J75" s="18"/>
      <c r="K75" s="18"/>
      <c r="L75" s="196" t="s">
        <v>87</v>
      </c>
      <c r="M75" s="8"/>
      <c r="N75" s="36"/>
      <c r="O75" s="22"/>
      <c r="P75" s="15"/>
      <c r="Q75" s="36"/>
      <c r="R75" s="36"/>
      <c r="T75" s="198"/>
      <c r="U75" s="198"/>
      <c r="V75" s="199"/>
      <c r="X75" s="198"/>
      <c r="Y75" s="198"/>
      <c r="Z75" s="199"/>
    </row>
    <row r="76" spans="1:26" ht="15.75" x14ac:dyDescent="0.2">
      <c r="A76" s="203" t="s">
        <v>94</v>
      </c>
      <c r="B76" s="204" t="s">
        <v>167</v>
      </c>
      <c r="C76" s="95" t="s">
        <v>96</v>
      </c>
      <c r="D76" s="96"/>
      <c r="E76" s="96"/>
      <c r="F76" s="97"/>
      <c r="G76" s="16" t="s">
        <v>24</v>
      </c>
      <c r="H76" s="23">
        <v>6.98</v>
      </c>
      <c r="I76" s="17">
        <v>6.77</v>
      </c>
      <c r="J76" s="18"/>
      <c r="K76" s="18"/>
      <c r="L76" s="196" t="s">
        <v>38</v>
      </c>
      <c r="M76" s="8"/>
      <c r="N76" s="36"/>
      <c r="O76" s="22"/>
      <c r="P76" s="15"/>
      <c r="Q76" s="36"/>
      <c r="R76" s="36"/>
      <c r="T76" s="198"/>
      <c r="U76" s="198"/>
      <c r="V76" s="199"/>
      <c r="X76" s="198"/>
      <c r="Y76" s="198"/>
      <c r="Z76" s="199"/>
    </row>
    <row r="77" spans="1:26" ht="15.75" x14ac:dyDescent="0.2">
      <c r="A77" s="203" t="s">
        <v>97</v>
      </c>
      <c r="B77" s="204" t="s">
        <v>168</v>
      </c>
      <c r="C77" s="95" t="s">
        <v>99</v>
      </c>
      <c r="D77" s="96"/>
      <c r="E77" s="96"/>
      <c r="F77" s="97"/>
      <c r="G77" s="16" t="s">
        <v>24</v>
      </c>
      <c r="H77" s="23">
        <v>6.98</v>
      </c>
      <c r="I77" s="17">
        <v>34.82</v>
      </c>
      <c r="J77" s="18"/>
      <c r="K77" s="18"/>
      <c r="L77" s="196" t="s">
        <v>38</v>
      </c>
      <c r="M77" s="8"/>
      <c r="N77" s="36"/>
      <c r="O77" s="22"/>
      <c r="P77" s="15"/>
      <c r="Q77" s="36"/>
      <c r="R77" s="36"/>
      <c r="T77" s="198"/>
      <c r="U77" s="198"/>
      <c r="V77" s="199"/>
      <c r="X77" s="198"/>
      <c r="Y77" s="198"/>
      <c r="Z77" s="199"/>
    </row>
    <row r="78" spans="1:26" ht="36" customHeight="1" x14ac:dyDescent="0.2">
      <c r="A78" s="203">
        <v>96130</v>
      </c>
      <c r="B78" s="204" t="s">
        <v>169</v>
      </c>
      <c r="C78" s="95" t="s">
        <v>101</v>
      </c>
      <c r="D78" s="96"/>
      <c r="E78" s="96"/>
      <c r="F78" s="97"/>
      <c r="G78" s="16" t="s">
        <v>24</v>
      </c>
      <c r="H78" s="23">
        <v>6.98</v>
      </c>
      <c r="I78" s="17">
        <v>25.5</v>
      </c>
      <c r="J78" s="18"/>
      <c r="K78" s="18"/>
      <c r="L78" s="196" t="s">
        <v>87</v>
      </c>
      <c r="M78" s="8"/>
      <c r="N78" s="36"/>
      <c r="O78" s="22"/>
      <c r="P78" s="15"/>
      <c r="Q78" s="36"/>
      <c r="R78" s="36"/>
      <c r="T78" s="198"/>
      <c r="U78" s="198"/>
      <c r="V78" s="199"/>
      <c r="X78" s="198"/>
      <c r="Y78" s="198"/>
      <c r="Z78" s="199"/>
    </row>
    <row r="79" spans="1:26" ht="34.5" customHeight="1" x14ac:dyDescent="0.2">
      <c r="A79" s="203">
        <v>101477</v>
      </c>
      <c r="B79" s="204" t="s">
        <v>170</v>
      </c>
      <c r="C79" s="95" t="s">
        <v>171</v>
      </c>
      <c r="D79" s="96"/>
      <c r="E79" s="96"/>
      <c r="F79" s="97"/>
      <c r="G79" s="16" t="s">
        <v>24</v>
      </c>
      <c r="H79" s="29">
        <v>1.0900000000000001</v>
      </c>
      <c r="I79" s="17">
        <v>621.70000000000005</v>
      </c>
      <c r="J79" s="18"/>
      <c r="K79" s="18"/>
      <c r="L79" s="196" t="s">
        <v>25</v>
      </c>
      <c r="M79" s="8"/>
      <c r="N79" s="36"/>
      <c r="O79" s="22"/>
      <c r="P79" s="15"/>
      <c r="Q79" s="36"/>
      <c r="R79" s="36"/>
      <c r="T79" s="198"/>
      <c r="U79" s="198"/>
      <c r="V79" s="199"/>
      <c r="X79" s="198"/>
      <c r="Y79" s="198"/>
      <c r="Z79" s="199"/>
    </row>
    <row r="80" spans="1:26" ht="15.75" customHeight="1" x14ac:dyDescent="0.2">
      <c r="A80" s="203">
        <v>101474</v>
      </c>
      <c r="B80" s="204" t="s">
        <v>172</v>
      </c>
      <c r="C80" s="95" t="s">
        <v>173</v>
      </c>
      <c r="D80" s="96"/>
      <c r="E80" s="96"/>
      <c r="F80" s="97"/>
      <c r="G80" s="16" t="s">
        <v>37</v>
      </c>
      <c r="H80" s="23">
        <v>6.24</v>
      </c>
      <c r="I80" s="17">
        <v>84.8</v>
      </c>
      <c r="J80" s="18"/>
      <c r="K80" s="18"/>
      <c r="L80" s="196" t="s">
        <v>25</v>
      </c>
      <c r="M80" s="8"/>
      <c r="N80" s="36"/>
      <c r="O80" s="22"/>
      <c r="P80" s="15"/>
      <c r="Q80" s="36"/>
      <c r="R80" s="36"/>
      <c r="T80" s="198"/>
      <c r="U80" s="198"/>
      <c r="V80" s="199"/>
      <c r="X80" s="198"/>
      <c r="Y80" s="198"/>
      <c r="Z80" s="199"/>
    </row>
    <row r="81" spans="1:26" ht="48" customHeight="1" x14ac:dyDescent="0.2">
      <c r="A81" s="211">
        <v>86936</v>
      </c>
      <c r="B81" s="207" t="s">
        <v>174</v>
      </c>
      <c r="C81" s="108" t="s">
        <v>175</v>
      </c>
      <c r="D81" s="109"/>
      <c r="E81" s="109"/>
      <c r="F81" s="110"/>
      <c r="G81" s="30" t="s">
        <v>153</v>
      </c>
      <c r="H81" s="31">
        <v>2</v>
      </c>
      <c r="I81" s="20">
        <v>443.6</v>
      </c>
      <c r="J81" s="18"/>
      <c r="K81" s="20"/>
      <c r="L81" s="208" t="s">
        <v>87</v>
      </c>
      <c r="M81" s="8"/>
      <c r="N81" s="36"/>
      <c r="O81" s="22"/>
      <c r="P81" s="15"/>
      <c r="Q81" s="36"/>
      <c r="R81" s="36"/>
      <c r="T81" s="198"/>
      <c r="U81" s="198"/>
      <c r="V81" s="199"/>
      <c r="X81" s="198"/>
      <c r="Y81" s="198"/>
      <c r="Z81" s="199"/>
    </row>
    <row r="82" spans="1:26" ht="15.75" x14ac:dyDescent="0.2">
      <c r="A82" s="203" t="s">
        <v>176</v>
      </c>
      <c r="B82" s="204" t="s">
        <v>177</v>
      </c>
      <c r="C82" s="103" t="s">
        <v>178</v>
      </c>
      <c r="D82" s="103"/>
      <c r="E82" s="103"/>
      <c r="F82" s="103"/>
      <c r="G82" s="32" t="s">
        <v>153</v>
      </c>
      <c r="H82" s="33">
        <v>1</v>
      </c>
      <c r="I82" s="17">
        <v>123.19</v>
      </c>
      <c r="J82" s="18"/>
      <c r="K82" s="17"/>
      <c r="L82" s="34"/>
      <c r="M82" s="8"/>
      <c r="N82" s="36"/>
      <c r="O82" s="22"/>
      <c r="P82" s="15"/>
      <c r="Q82" s="36"/>
      <c r="R82" s="36"/>
      <c r="T82" s="198"/>
      <c r="U82" s="198"/>
      <c r="V82" s="199"/>
      <c r="X82" s="198"/>
      <c r="Y82" s="198"/>
      <c r="Z82" s="199"/>
    </row>
    <row r="83" spans="1:26" ht="32.25" customHeight="1" x14ac:dyDescent="0.2">
      <c r="A83" s="203">
        <v>101416</v>
      </c>
      <c r="B83" s="204" t="s">
        <v>179</v>
      </c>
      <c r="C83" s="103" t="s">
        <v>180</v>
      </c>
      <c r="D83" s="103"/>
      <c r="E83" s="103"/>
      <c r="F83" s="103"/>
      <c r="G83" s="32" t="s">
        <v>153</v>
      </c>
      <c r="H83" s="33">
        <v>1</v>
      </c>
      <c r="I83" s="17">
        <v>497.58</v>
      </c>
      <c r="J83" s="18"/>
      <c r="K83" s="17"/>
      <c r="L83" s="34" t="s">
        <v>25</v>
      </c>
      <c r="M83" s="8"/>
      <c r="N83" s="36"/>
      <c r="O83" s="22"/>
      <c r="P83" s="15"/>
      <c r="Q83" s="36"/>
      <c r="R83" s="36"/>
      <c r="T83" s="198"/>
      <c r="U83" s="198"/>
      <c r="V83" s="199"/>
      <c r="X83" s="198"/>
      <c r="Y83" s="198"/>
      <c r="Z83" s="199"/>
    </row>
    <row r="84" spans="1:26" ht="46.5" customHeight="1" x14ac:dyDescent="0.2">
      <c r="A84" s="203">
        <v>90279</v>
      </c>
      <c r="B84" s="204" t="s">
        <v>181</v>
      </c>
      <c r="C84" s="95" t="s">
        <v>182</v>
      </c>
      <c r="D84" s="96"/>
      <c r="E84" s="96"/>
      <c r="F84" s="97"/>
      <c r="G84" s="16" t="s">
        <v>117</v>
      </c>
      <c r="H84" s="18">
        <v>0.14000000000000001</v>
      </c>
      <c r="I84" s="17">
        <v>495.39</v>
      </c>
      <c r="J84" s="18"/>
      <c r="K84" s="18"/>
      <c r="L84" s="196" t="s">
        <v>87</v>
      </c>
      <c r="M84" s="8"/>
      <c r="N84" s="36"/>
      <c r="O84" s="22"/>
      <c r="P84" s="15"/>
      <c r="Q84" s="36"/>
      <c r="R84" s="36"/>
      <c r="T84" s="198"/>
      <c r="U84" s="198"/>
      <c r="V84" s="199"/>
      <c r="X84" s="198"/>
      <c r="Y84" s="198"/>
      <c r="Z84" s="199"/>
    </row>
    <row r="85" spans="1:26" ht="15.75" customHeight="1" x14ac:dyDescent="0.2">
      <c r="A85" s="203"/>
      <c r="B85" s="204"/>
      <c r="C85" s="104" t="s">
        <v>183</v>
      </c>
      <c r="D85" s="105"/>
      <c r="E85" s="105"/>
      <c r="F85" s="106"/>
      <c r="G85" s="24"/>
      <c r="H85" s="25"/>
      <c r="I85" s="17"/>
      <c r="J85" s="18"/>
      <c r="K85" s="18"/>
      <c r="L85" s="196"/>
      <c r="M85" s="8"/>
      <c r="N85" s="36"/>
      <c r="O85" s="22"/>
      <c r="P85" s="15"/>
      <c r="Q85" s="36"/>
      <c r="R85" s="36"/>
      <c r="T85" s="198"/>
      <c r="U85" s="198"/>
      <c r="V85" s="199"/>
      <c r="X85" s="198"/>
      <c r="Y85" s="198"/>
      <c r="Z85" s="199"/>
    </row>
    <row r="86" spans="1:26" ht="28.5" customHeight="1" x14ac:dyDescent="0.2">
      <c r="A86" s="203">
        <v>88415</v>
      </c>
      <c r="B86" s="204" t="s">
        <v>184</v>
      </c>
      <c r="C86" s="95" t="s">
        <v>137</v>
      </c>
      <c r="D86" s="96"/>
      <c r="E86" s="96"/>
      <c r="F86" s="97"/>
      <c r="G86" s="16" t="s">
        <v>24</v>
      </c>
      <c r="H86" s="18">
        <v>6.98</v>
      </c>
      <c r="I86" s="17">
        <v>4.1500000000000004</v>
      </c>
      <c r="J86" s="18"/>
      <c r="K86" s="18"/>
      <c r="L86" s="196" t="s">
        <v>87</v>
      </c>
      <c r="M86" s="8"/>
      <c r="N86" s="36"/>
      <c r="O86" s="22"/>
      <c r="P86" s="15"/>
      <c r="Q86" s="36"/>
      <c r="R86" s="36"/>
      <c r="T86" s="198"/>
      <c r="U86" s="198"/>
      <c r="V86" s="199"/>
      <c r="X86" s="198"/>
      <c r="Y86" s="198"/>
      <c r="Z86" s="199"/>
    </row>
    <row r="87" spans="1:26" ht="30" customHeight="1" x14ac:dyDescent="0.2">
      <c r="A87" s="203">
        <v>88489</v>
      </c>
      <c r="B87" s="204" t="s">
        <v>185</v>
      </c>
      <c r="C87" s="95" t="s">
        <v>139</v>
      </c>
      <c r="D87" s="96"/>
      <c r="E87" s="96"/>
      <c r="F87" s="97"/>
      <c r="G87" s="16" t="s">
        <v>24</v>
      </c>
      <c r="H87" s="18">
        <v>6.98</v>
      </c>
      <c r="I87" s="17">
        <v>17.71</v>
      </c>
      <c r="J87" s="18"/>
      <c r="K87" s="18"/>
      <c r="L87" s="196" t="s">
        <v>87</v>
      </c>
      <c r="M87" s="8"/>
      <c r="N87" s="36"/>
      <c r="O87" s="22"/>
      <c r="P87" s="15"/>
      <c r="Q87" s="36"/>
      <c r="R87" s="36"/>
      <c r="T87" s="198"/>
      <c r="U87" s="198"/>
      <c r="V87" s="199"/>
      <c r="X87" s="198"/>
      <c r="Y87" s="198"/>
      <c r="Z87" s="199"/>
    </row>
    <row r="88" spans="1:26" ht="15.75" x14ac:dyDescent="0.2">
      <c r="A88" s="203"/>
      <c r="B88" s="204"/>
      <c r="C88" s="104" t="s">
        <v>186</v>
      </c>
      <c r="D88" s="105"/>
      <c r="E88" s="105"/>
      <c r="F88" s="106"/>
      <c r="G88" s="16"/>
      <c r="H88" s="18"/>
      <c r="I88" s="17"/>
      <c r="J88" s="18"/>
      <c r="K88" s="18"/>
      <c r="L88" s="196"/>
      <c r="M88" s="8"/>
      <c r="N88" s="36"/>
      <c r="O88" s="22"/>
      <c r="P88" s="15"/>
      <c r="Q88" s="36"/>
      <c r="R88" s="36"/>
      <c r="T88" s="198"/>
      <c r="U88" s="198"/>
      <c r="V88" s="199"/>
      <c r="X88" s="198"/>
      <c r="Y88" s="198"/>
      <c r="Z88" s="199"/>
    </row>
    <row r="89" spans="1:26" ht="45" customHeight="1" x14ac:dyDescent="0.2">
      <c r="A89" s="203">
        <v>97101</v>
      </c>
      <c r="B89" s="204" t="s">
        <v>187</v>
      </c>
      <c r="C89" s="95" t="s">
        <v>188</v>
      </c>
      <c r="D89" s="96"/>
      <c r="E89" s="96"/>
      <c r="F89" s="97"/>
      <c r="G89" s="16" t="s">
        <v>24</v>
      </c>
      <c r="H89" s="18">
        <v>3.24</v>
      </c>
      <c r="I89" s="17">
        <v>166.86</v>
      </c>
      <c r="J89" s="18"/>
      <c r="K89" s="18"/>
      <c r="L89" s="196" t="s">
        <v>87</v>
      </c>
      <c r="M89" s="8"/>
      <c r="N89" s="36"/>
      <c r="O89" s="22"/>
      <c r="P89" s="15"/>
      <c r="Q89" s="36"/>
      <c r="R89" s="36"/>
      <c r="T89" s="198"/>
      <c r="U89" s="198"/>
      <c r="V89" s="199"/>
      <c r="X89" s="198"/>
      <c r="Y89" s="198"/>
      <c r="Z89" s="199"/>
    </row>
    <row r="90" spans="1:26" ht="15.75" x14ac:dyDescent="0.2">
      <c r="A90" s="203"/>
      <c r="B90" s="204"/>
      <c r="C90" s="104" t="s">
        <v>189</v>
      </c>
      <c r="D90" s="105"/>
      <c r="E90" s="105"/>
      <c r="F90" s="106"/>
      <c r="G90" s="16"/>
      <c r="H90" s="18"/>
      <c r="I90" s="17"/>
      <c r="J90" s="18"/>
      <c r="K90" s="18"/>
      <c r="L90" s="196"/>
      <c r="M90" s="8"/>
      <c r="N90" s="36"/>
      <c r="O90" s="22"/>
      <c r="P90" s="15"/>
      <c r="Q90" s="36"/>
      <c r="R90" s="36"/>
      <c r="T90" s="198"/>
      <c r="U90" s="198"/>
      <c r="V90" s="199"/>
      <c r="X90" s="198"/>
      <c r="Y90" s="198"/>
      <c r="Z90" s="199"/>
    </row>
    <row r="91" spans="1:26" ht="15.75" x14ac:dyDescent="0.2">
      <c r="A91" s="203">
        <v>90555</v>
      </c>
      <c r="B91" s="204" t="s">
        <v>190</v>
      </c>
      <c r="C91" s="95" t="s">
        <v>191</v>
      </c>
      <c r="D91" s="96"/>
      <c r="E91" s="96"/>
      <c r="F91" s="97"/>
      <c r="G91" s="16" t="s">
        <v>117</v>
      </c>
      <c r="H91" s="13">
        <v>6.4000000000000001E-2</v>
      </c>
      <c r="I91" s="17">
        <v>59.37</v>
      </c>
      <c r="J91" s="18"/>
      <c r="K91" s="18"/>
      <c r="L91" s="196" t="s">
        <v>25</v>
      </c>
      <c r="M91" s="8"/>
      <c r="N91" s="36"/>
      <c r="O91" s="22"/>
      <c r="P91" s="15"/>
      <c r="Q91" s="36"/>
      <c r="R91" s="36"/>
      <c r="T91" s="198"/>
      <c r="U91" s="198"/>
      <c r="V91" s="199"/>
      <c r="X91" s="198"/>
      <c r="Y91" s="198"/>
      <c r="Z91" s="199"/>
    </row>
    <row r="92" spans="1:26" ht="15.75" x14ac:dyDescent="0.2">
      <c r="A92" s="203">
        <v>90557</v>
      </c>
      <c r="B92" s="204" t="s">
        <v>192</v>
      </c>
      <c r="C92" s="95" t="s">
        <v>193</v>
      </c>
      <c r="D92" s="96"/>
      <c r="E92" s="96"/>
      <c r="F92" s="97"/>
      <c r="G92" s="16" t="s">
        <v>117</v>
      </c>
      <c r="H92" s="13">
        <v>0.01</v>
      </c>
      <c r="I92" s="17">
        <v>516.65</v>
      </c>
      <c r="J92" s="18"/>
      <c r="K92" s="18"/>
      <c r="L92" s="196" t="s">
        <v>25</v>
      </c>
      <c r="M92" s="8"/>
      <c r="N92" s="36"/>
      <c r="O92" s="22"/>
      <c r="P92" s="15"/>
      <c r="Q92" s="36"/>
      <c r="R92" s="36"/>
      <c r="T92" s="198"/>
      <c r="U92" s="198"/>
      <c r="V92" s="199"/>
      <c r="X92" s="198"/>
      <c r="Y92" s="198"/>
      <c r="Z92" s="199"/>
    </row>
    <row r="93" spans="1:26" ht="32.25" customHeight="1" x14ac:dyDescent="0.2">
      <c r="A93" s="203">
        <v>90558</v>
      </c>
      <c r="B93" s="204" t="s">
        <v>194</v>
      </c>
      <c r="C93" s="95" t="s">
        <v>195</v>
      </c>
      <c r="D93" s="96"/>
      <c r="E93" s="96"/>
      <c r="F93" s="97"/>
      <c r="G93" s="16" t="s">
        <v>196</v>
      </c>
      <c r="H93" s="13">
        <v>0.64</v>
      </c>
      <c r="I93" s="17">
        <v>298.02999999999997</v>
      </c>
      <c r="J93" s="18"/>
      <c r="K93" s="18"/>
      <c r="L93" s="196" t="s">
        <v>25</v>
      </c>
      <c r="M93" s="8"/>
      <c r="N93" s="36"/>
      <c r="O93" s="22"/>
      <c r="P93" s="15"/>
      <c r="Q93" s="36"/>
      <c r="R93" s="36"/>
      <c r="T93" s="198"/>
      <c r="U93" s="198"/>
      <c r="V93" s="199"/>
      <c r="X93" s="198"/>
      <c r="Y93" s="198"/>
      <c r="Z93" s="199"/>
    </row>
    <row r="94" spans="1:26" ht="15" customHeight="1" x14ac:dyDescent="0.2">
      <c r="A94" s="203">
        <v>90560</v>
      </c>
      <c r="B94" s="204" t="s">
        <v>197</v>
      </c>
      <c r="C94" s="95" t="s">
        <v>198</v>
      </c>
      <c r="D94" s="96"/>
      <c r="E94" s="96"/>
      <c r="F94" s="97"/>
      <c r="G94" s="16" t="s">
        <v>196</v>
      </c>
      <c r="H94" s="13">
        <v>0.16</v>
      </c>
      <c r="I94" s="17">
        <v>255.36</v>
      </c>
      <c r="J94" s="18"/>
      <c r="K94" s="18"/>
      <c r="L94" s="196" t="s">
        <v>25</v>
      </c>
      <c r="M94" s="8"/>
      <c r="N94" s="36"/>
      <c r="O94" s="22"/>
      <c r="P94" s="15"/>
      <c r="Q94" s="36"/>
      <c r="R94" s="36"/>
      <c r="T94" s="198"/>
      <c r="U94" s="198"/>
      <c r="V94" s="199"/>
      <c r="X94" s="198"/>
      <c r="Y94" s="198"/>
      <c r="Z94" s="199"/>
    </row>
    <row r="95" spans="1:26" ht="64.5" customHeight="1" x14ac:dyDescent="0.2">
      <c r="A95" s="203">
        <v>92762</v>
      </c>
      <c r="B95" s="204" t="s">
        <v>199</v>
      </c>
      <c r="C95" s="95" t="s">
        <v>200</v>
      </c>
      <c r="D95" s="96"/>
      <c r="E95" s="96"/>
      <c r="F95" s="97"/>
      <c r="G95" s="16" t="s">
        <v>201</v>
      </c>
      <c r="H95" s="13">
        <v>9.08</v>
      </c>
      <c r="I95" s="17">
        <v>12.15</v>
      </c>
      <c r="J95" s="18"/>
      <c r="K95" s="18"/>
      <c r="L95" s="196" t="s">
        <v>87</v>
      </c>
      <c r="M95" s="8"/>
      <c r="N95" s="36"/>
      <c r="O95" s="22"/>
      <c r="P95" s="15"/>
      <c r="Q95" s="36"/>
      <c r="R95" s="36"/>
      <c r="T95" s="198"/>
      <c r="U95" s="198"/>
      <c r="V95" s="199"/>
      <c r="X95" s="198"/>
      <c r="Y95" s="198"/>
      <c r="Z95" s="199"/>
    </row>
    <row r="96" spans="1:26" ht="15.75" x14ac:dyDescent="0.2">
      <c r="A96" s="203"/>
      <c r="B96" s="204"/>
      <c r="C96" s="104" t="s">
        <v>202</v>
      </c>
      <c r="D96" s="105"/>
      <c r="E96" s="105"/>
      <c r="F96" s="106"/>
      <c r="G96" s="16"/>
      <c r="H96" s="13"/>
      <c r="I96" s="17"/>
      <c r="J96" s="18"/>
      <c r="K96" s="18"/>
      <c r="L96" s="196"/>
      <c r="M96" s="8"/>
      <c r="N96" s="36"/>
      <c r="O96" s="22"/>
      <c r="P96" s="15"/>
      <c r="Q96" s="36"/>
      <c r="R96" s="36"/>
      <c r="T96" s="198"/>
      <c r="U96" s="198"/>
      <c r="V96" s="199"/>
      <c r="X96" s="198"/>
      <c r="Y96" s="198"/>
      <c r="Z96" s="199"/>
    </row>
    <row r="97" spans="1:26" ht="15.75" x14ac:dyDescent="0.2">
      <c r="A97" s="203"/>
      <c r="B97" s="204"/>
      <c r="C97" s="95"/>
      <c r="D97" s="96"/>
      <c r="E97" s="96"/>
      <c r="F97" s="97"/>
      <c r="G97" s="16"/>
      <c r="H97" s="13"/>
      <c r="I97" s="17"/>
      <c r="J97" s="18"/>
      <c r="K97" s="18"/>
      <c r="L97" s="196"/>
      <c r="M97" s="8"/>
      <c r="N97" s="36"/>
      <c r="O97" s="22"/>
      <c r="P97" s="15"/>
      <c r="Q97" s="36"/>
      <c r="R97" s="36"/>
      <c r="T97" s="198"/>
      <c r="U97" s="198"/>
      <c r="V97" s="199"/>
      <c r="X97" s="198"/>
      <c r="Y97" s="198"/>
      <c r="Z97" s="199"/>
    </row>
    <row r="98" spans="1:26" ht="15.75" x14ac:dyDescent="0.2">
      <c r="A98" s="203">
        <v>108076</v>
      </c>
      <c r="B98" s="204" t="s">
        <v>203</v>
      </c>
      <c r="C98" s="95" t="s">
        <v>204</v>
      </c>
      <c r="D98" s="96"/>
      <c r="E98" s="96"/>
      <c r="F98" s="97"/>
      <c r="G98" s="16" t="s">
        <v>153</v>
      </c>
      <c r="H98" s="18">
        <v>1</v>
      </c>
      <c r="I98" s="17">
        <v>20.53</v>
      </c>
      <c r="J98" s="18"/>
      <c r="K98" s="18"/>
      <c r="L98" s="196" t="s">
        <v>25</v>
      </c>
      <c r="M98" s="8"/>
      <c r="N98" s="36"/>
      <c r="O98" s="22"/>
      <c r="P98" s="15"/>
      <c r="Q98" s="36"/>
      <c r="R98" s="36"/>
      <c r="T98" s="198"/>
      <c r="U98" s="198"/>
      <c r="V98" s="199"/>
      <c r="X98" s="198"/>
      <c r="Y98" s="198"/>
      <c r="Z98" s="199"/>
    </row>
    <row r="99" spans="1:26" ht="15" customHeight="1" x14ac:dyDescent="0.2">
      <c r="A99" s="203" t="s">
        <v>205</v>
      </c>
      <c r="B99" s="204" t="s">
        <v>206</v>
      </c>
      <c r="C99" s="95" t="s">
        <v>207</v>
      </c>
      <c r="D99" s="96"/>
      <c r="E99" s="96"/>
      <c r="F99" s="97"/>
      <c r="G99" s="24" t="s">
        <v>37</v>
      </c>
      <c r="H99" s="18">
        <v>13</v>
      </c>
      <c r="I99" s="17">
        <v>146</v>
      </c>
      <c r="J99" s="18"/>
      <c r="K99" s="18"/>
      <c r="L99" s="196" t="s">
        <v>38</v>
      </c>
      <c r="M99" s="8"/>
      <c r="N99" s="36"/>
      <c r="O99" s="22"/>
      <c r="P99" s="15"/>
      <c r="Q99" s="36"/>
      <c r="R99" s="36"/>
      <c r="T99" s="198"/>
      <c r="U99" s="198"/>
      <c r="V99" s="199"/>
      <c r="X99" s="198"/>
      <c r="Y99" s="198"/>
      <c r="Z99" s="199"/>
    </row>
    <row r="100" spans="1:26" ht="15.75" x14ac:dyDescent="0.2">
      <c r="A100" s="203" t="s">
        <v>208</v>
      </c>
      <c r="B100" s="204" t="s">
        <v>209</v>
      </c>
      <c r="C100" s="95" t="s">
        <v>210</v>
      </c>
      <c r="D100" s="96"/>
      <c r="E100" s="96"/>
      <c r="F100" s="97"/>
      <c r="G100" s="24" t="s">
        <v>37</v>
      </c>
      <c r="H100" s="18">
        <v>13</v>
      </c>
      <c r="I100" s="17">
        <v>165.41</v>
      </c>
      <c r="J100" s="18"/>
      <c r="K100" s="18"/>
      <c r="L100" s="196" t="s">
        <v>38</v>
      </c>
      <c r="M100" s="8"/>
      <c r="N100" s="36"/>
      <c r="O100" s="22"/>
      <c r="P100" s="15"/>
      <c r="Q100" s="36"/>
      <c r="R100" s="36"/>
      <c r="T100" s="198"/>
      <c r="U100" s="198"/>
      <c r="V100" s="199"/>
      <c r="X100" s="198"/>
      <c r="Y100" s="198"/>
      <c r="Z100" s="199"/>
    </row>
    <row r="101" spans="1:26" ht="15.75" customHeight="1" x14ac:dyDescent="0.2">
      <c r="A101" s="203"/>
      <c r="B101" s="200" t="s">
        <v>211</v>
      </c>
      <c r="C101" s="104" t="s">
        <v>212</v>
      </c>
      <c r="D101" s="105"/>
      <c r="E101" s="105"/>
      <c r="F101" s="106"/>
      <c r="G101" s="24"/>
      <c r="H101" s="25"/>
      <c r="I101" s="17"/>
      <c r="J101" s="12" t="s">
        <v>21</v>
      </c>
      <c r="K101" s="14"/>
      <c r="L101" s="196"/>
      <c r="M101" s="8"/>
      <c r="N101" s="36"/>
      <c r="O101" s="22"/>
      <c r="P101" s="15"/>
      <c r="Q101" s="36"/>
      <c r="R101" s="36"/>
      <c r="T101" s="198"/>
      <c r="U101" s="198"/>
      <c r="V101" s="199"/>
      <c r="X101" s="198"/>
      <c r="Y101" s="198"/>
      <c r="Z101" s="199"/>
    </row>
    <row r="102" spans="1:26" ht="15.75" x14ac:dyDescent="0.2">
      <c r="A102" s="203" t="s">
        <v>213</v>
      </c>
      <c r="B102" s="204" t="s">
        <v>214</v>
      </c>
      <c r="C102" s="103" t="s">
        <v>215</v>
      </c>
      <c r="D102" s="103"/>
      <c r="E102" s="103"/>
      <c r="F102" s="103"/>
      <c r="G102" s="24" t="s">
        <v>153</v>
      </c>
      <c r="H102" s="25">
        <v>1</v>
      </c>
      <c r="I102" s="17">
        <v>3933</v>
      </c>
      <c r="J102" s="18"/>
      <c r="K102" s="18"/>
      <c r="L102" s="196"/>
      <c r="M102" s="8"/>
      <c r="N102" s="36"/>
      <c r="O102" s="22"/>
      <c r="P102" s="15"/>
      <c r="Q102" s="36"/>
      <c r="R102" s="36"/>
      <c r="T102" s="198"/>
      <c r="U102" s="198"/>
      <c r="V102" s="199"/>
      <c r="X102" s="198"/>
      <c r="Y102" s="198"/>
      <c r="Z102" s="199"/>
    </row>
    <row r="103" spans="1:26" ht="15.75" x14ac:dyDescent="0.2">
      <c r="A103" s="203" t="s">
        <v>213</v>
      </c>
      <c r="B103" s="204" t="s">
        <v>216</v>
      </c>
      <c r="C103" s="103" t="s">
        <v>217</v>
      </c>
      <c r="D103" s="103"/>
      <c r="E103" s="103"/>
      <c r="F103" s="103"/>
      <c r="G103" s="24" t="s">
        <v>153</v>
      </c>
      <c r="H103" s="25">
        <v>1</v>
      </c>
      <c r="I103" s="17">
        <v>2565</v>
      </c>
      <c r="J103" s="18"/>
      <c r="K103" s="18"/>
      <c r="L103" s="196"/>
      <c r="M103" s="8"/>
      <c r="N103" s="36"/>
      <c r="O103" s="22"/>
      <c r="P103" s="15"/>
      <c r="Q103" s="36"/>
      <c r="R103" s="36"/>
      <c r="T103" s="198"/>
      <c r="U103" s="198"/>
      <c r="V103" s="199"/>
      <c r="X103" s="198"/>
      <c r="Y103" s="198"/>
      <c r="Z103" s="199"/>
    </row>
    <row r="104" spans="1:26" ht="15.75" x14ac:dyDescent="0.2">
      <c r="A104" s="203" t="s">
        <v>213</v>
      </c>
      <c r="B104" s="204" t="s">
        <v>218</v>
      </c>
      <c r="C104" s="103" t="s">
        <v>219</v>
      </c>
      <c r="D104" s="103"/>
      <c r="E104" s="103"/>
      <c r="F104" s="103"/>
      <c r="G104" s="24" t="s">
        <v>153</v>
      </c>
      <c r="H104" s="25">
        <v>1</v>
      </c>
      <c r="I104" s="17">
        <v>2395</v>
      </c>
      <c r="J104" s="18"/>
      <c r="K104" s="18"/>
      <c r="L104" s="196"/>
      <c r="M104" s="8"/>
      <c r="N104" s="36"/>
      <c r="O104" s="22"/>
      <c r="P104" s="15"/>
      <c r="Q104" s="36"/>
      <c r="R104" s="36"/>
      <c r="T104" s="198"/>
      <c r="U104" s="198"/>
      <c r="V104" s="199"/>
      <c r="X104" s="198"/>
      <c r="Y104" s="198"/>
      <c r="Z104" s="199"/>
    </row>
    <row r="105" spans="1:26" ht="15.75" x14ac:dyDescent="0.2">
      <c r="A105" s="203" t="s">
        <v>213</v>
      </c>
      <c r="B105" s="204" t="s">
        <v>220</v>
      </c>
      <c r="C105" s="103" t="s">
        <v>221</v>
      </c>
      <c r="D105" s="103"/>
      <c r="E105" s="103"/>
      <c r="F105" s="103"/>
      <c r="G105" s="24" t="s">
        <v>153</v>
      </c>
      <c r="H105" s="25">
        <v>1</v>
      </c>
      <c r="I105" s="17">
        <v>1734</v>
      </c>
      <c r="J105" s="18"/>
      <c r="K105" s="18"/>
      <c r="L105" s="196"/>
      <c r="M105" s="8"/>
      <c r="N105" s="36"/>
      <c r="O105" s="22"/>
      <c r="P105" s="15"/>
      <c r="Q105" s="36"/>
      <c r="R105" s="36"/>
      <c r="T105" s="198"/>
      <c r="U105" s="198"/>
      <c r="V105" s="199"/>
      <c r="X105" s="198"/>
      <c r="Y105" s="198"/>
      <c r="Z105" s="199"/>
    </row>
    <row r="106" spans="1:26" ht="15.75" x14ac:dyDescent="0.2">
      <c r="A106" s="203" t="s">
        <v>213</v>
      </c>
      <c r="B106" s="204" t="s">
        <v>222</v>
      </c>
      <c r="C106" s="103" t="s">
        <v>223</v>
      </c>
      <c r="D106" s="103"/>
      <c r="E106" s="103"/>
      <c r="F106" s="103"/>
      <c r="G106" s="24" t="s">
        <v>153</v>
      </c>
      <c r="H106" s="25">
        <v>1</v>
      </c>
      <c r="I106" s="17">
        <v>1444</v>
      </c>
      <c r="J106" s="18"/>
      <c r="K106" s="18"/>
      <c r="L106" s="196"/>
      <c r="M106" s="8"/>
      <c r="N106" s="36"/>
      <c r="O106" s="22"/>
      <c r="P106" s="15"/>
      <c r="Q106" s="36"/>
      <c r="R106" s="36"/>
      <c r="T106" s="198"/>
      <c r="U106" s="198"/>
      <c r="V106" s="199"/>
      <c r="X106" s="198"/>
      <c r="Y106" s="198"/>
      <c r="Z106" s="199"/>
    </row>
    <row r="107" spans="1:26" ht="15.75" x14ac:dyDescent="0.2">
      <c r="A107" s="203" t="s">
        <v>213</v>
      </c>
      <c r="B107" s="204" t="s">
        <v>224</v>
      </c>
      <c r="C107" s="103" t="s">
        <v>225</v>
      </c>
      <c r="D107" s="103"/>
      <c r="E107" s="103"/>
      <c r="F107" s="103"/>
      <c r="G107" s="24" t="s">
        <v>153</v>
      </c>
      <c r="H107" s="25">
        <v>1</v>
      </c>
      <c r="I107" s="17">
        <v>2152</v>
      </c>
      <c r="J107" s="18"/>
      <c r="K107" s="18"/>
      <c r="L107" s="196"/>
      <c r="M107" s="8"/>
      <c r="N107" s="36"/>
      <c r="O107" s="22"/>
      <c r="P107" s="15"/>
      <c r="Q107" s="36"/>
      <c r="R107" s="36"/>
      <c r="T107" s="198"/>
      <c r="U107" s="198"/>
      <c r="V107" s="199"/>
      <c r="X107" s="198"/>
      <c r="Y107" s="198"/>
      <c r="Z107" s="199"/>
    </row>
    <row r="108" spans="1:26" ht="15.75" x14ac:dyDescent="0.2">
      <c r="A108" s="203" t="s">
        <v>213</v>
      </c>
      <c r="B108" s="204" t="s">
        <v>226</v>
      </c>
      <c r="C108" s="103" t="s">
        <v>227</v>
      </c>
      <c r="D108" s="103"/>
      <c r="E108" s="103"/>
      <c r="F108" s="103"/>
      <c r="G108" s="24" t="s">
        <v>153</v>
      </c>
      <c r="H108" s="25">
        <v>1</v>
      </c>
      <c r="I108" s="17">
        <v>4191</v>
      </c>
      <c r="J108" s="18"/>
      <c r="K108" s="18"/>
      <c r="L108" s="196"/>
      <c r="M108" s="8"/>
      <c r="N108" s="36"/>
      <c r="O108" s="22"/>
      <c r="P108" s="15"/>
      <c r="Q108" s="36"/>
      <c r="R108" s="36"/>
      <c r="T108" s="198"/>
      <c r="U108" s="198"/>
      <c r="V108" s="199"/>
      <c r="X108" s="198"/>
      <c r="Y108" s="198"/>
      <c r="Z108" s="199"/>
    </row>
    <row r="109" spans="1:26" ht="15.75" x14ac:dyDescent="0.2">
      <c r="A109" s="203"/>
      <c r="B109" s="200" t="s">
        <v>228</v>
      </c>
      <c r="C109" s="104" t="s">
        <v>229</v>
      </c>
      <c r="D109" s="105"/>
      <c r="E109" s="105"/>
      <c r="F109" s="106"/>
      <c r="G109" s="24"/>
      <c r="H109" s="25"/>
      <c r="I109" s="17"/>
      <c r="J109" s="12" t="s">
        <v>21</v>
      </c>
      <c r="K109" s="14"/>
      <c r="L109" s="196"/>
      <c r="M109" s="8"/>
      <c r="N109" s="36"/>
      <c r="O109" s="22"/>
      <c r="P109" s="15"/>
      <c r="Q109" s="36"/>
      <c r="R109" s="36"/>
      <c r="T109" s="198"/>
      <c r="U109" s="198"/>
      <c r="V109" s="199"/>
      <c r="X109" s="198"/>
      <c r="Y109" s="198"/>
      <c r="Z109" s="199"/>
    </row>
    <row r="110" spans="1:26" ht="15" customHeight="1" x14ac:dyDescent="0.2">
      <c r="A110" s="203" t="s">
        <v>230</v>
      </c>
      <c r="B110" s="204" t="s">
        <v>231</v>
      </c>
      <c r="C110" s="103" t="s">
        <v>232</v>
      </c>
      <c r="D110" s="103"/>
      <c r="E110" s="103"/>
      <c r="F110" s="103"/>
      <c r="G110" s="24" t="s">
        <v>153</v>
      </c>
      <c r="H110" s="25">
        <v>9</v>
      </c>
      <c r="I110" s="17">
        <v>69.989999999999995</v>
      </c>
      <c r="J110" s="18"/>
      <c r="K110" s="18"/>
      <c r="L110" s="196"/>
      <c r="M110" s="8"/>
      <c r="N110" s="36"/>
      <c r="O110" s="22"/>
      <c r="P110" s="15"/>
      <c r="Q110" s="36"/>
      <c r="R110" s="36"/>
      <c r="T110" s="198"/>
      <c r="U110" s="198"/>
      <c r="V110" s="199"/>
      <c r="X110" s="198"/>
      <c r="Y110" s="198"/>
      <c r="Z110" s="199"/>
    </row>
    <row r="111" spans="1:26" ht="15.75" x14ac:dyDescent="0.2">
      <c r="A111" s="203" t="s">
        <v>233</v>
      </c>
      <c r="B111" s="204" t="s">
        <v>234</v>
      </c>
      <c r="C111" s="111" t="s">
        <v>235</v>
      </c>
      <c r="D111" s="111"/>
      <c r="E111" s="111"/>
      <c r="F111" s="111"/>
      <c r="G111" s="16" t="s">
        <v>24</v>
      </c>
      <c r="H111" s="17">
        <v>2</v>
      </c>
      <c r="I111" s="17">
        <v>405.63</v>
      </c>
      <c r="J111" s="18"/>
      <c r="K111" s="18"/>
      <c r="L111" s="196"/>
      <c r="M111" s="35"/>
      <c r="N111" s="36"/>
      <c r="O111" s="22"/>
      <c r="P111" s="15"/>
      <c r="Q111" s="36"/>
      <c r="R111" s="36"/>
      <c r="T111" s="198"/>
      <c r="U111" s="198"/>
      <c r="V111" s="199"/>
      <c r="X111" s="198"/>
      <c r="Y111" s="198"/>
      <c r="Z111" s="199"/>
    </row>
    <row r="112" spans="1:26" ht="15" customHeight="1" x14ac:dyDescent="0.2">
      <c r="A112" s="203"/>
      <c r="B112" s="204"/>
      <c r="C112" s="104" t="s">
        <v>236</v>
      </c>
      <c r="D112" s="105"/>
      <c r="E112" s="105"/>
      <c r="F112" s="106"/>
      <c r="G112" s="16"/>
      <c r="H112" s="13"/>
      <c r="I112" s="17"/>
      <c r="J112" s="18"/>
      <c r="K112" s="18"/>
      <c r="L112" s="196"/>
      <c r="M112" s="35"/>
      <c r="N112" s="36"/>
      <c r="O112" s="22"/>
      <c r="P112" s="15"/>
      <c r="Q112" s="36"/>
      <c r="R112" s="36"/>
      <c r="T112" s="198"/>
      <c r="U112" s="198"/>
      <c r="V112" s="199"/>
      <c r="X112" s="198"/>
      <c r="Y112" s="198"/>
      <c r="Z112" s="199"/>
    </row>
    <row r="113" spans="1:26" ht="15.75" customHeight="1" x14ac:dyDescent="0.2">
      <c r="A113" s="203" t="s">
        <v>74</v>
      </c>
      <c r="B113" s="204" t="s">
        <v>237</v>
      </c>
      <c r="C113" s="95" t="s">
        <v>76</v>
      </c>
      <c r="D113" s="96"/>
      <c r="E113" s="96"/>
      <c r="F113" s="97"/>
      <c r="G113" s="16" t="s">
        <v>52</v>
      </c>
      <c r="H113" s="13">
        <v>2.2599999999999998</v>
      </c>
      <c r="I113" s="17">
        <v>75.36</v>
      </c>
      <c r="J113" s="18"/>
      <c r="K113" s="18"/>
      <c r="L113" s="196" t="s">
        <v>38</v>
      </c>
      <c r="M113" s="8"/>
      <c r="N113" s="36"/>
      <c r="O113" s="22"/>
      <c r="P113" s="15"/>
      <c r="Q113" s="36"/>
      <c r="R113" s="36"/>
      <c r="T113" s="198"/>
      <c r="U113" s="198"/>
      <c r="V113" s="199"/>
      <c r="X113" s="198"/>
      <c r="Y113" s="198"/>
      <c r="Z113" s="199"/>
    </row>
    <row r="114" spans="1:26" ht="51" customHeight="1" x14ac:dyDescent="0.2">
      <c r="A114" s="203">
        <v>96536</v>
      </c>
      <c r="B114" s="204" t="s">
        <v>238</v>
      </c>
      <c r="C114" s="95" t="s">
        <v>239</v>
      </c>
      <c r="D114" s="96"/>
      <c r="E114" s="96"/>
      <c r="F114" s="97"/>
      <c r="G114" s="16" t="s">
        <v>240</v>
      </c>
      <c r="H114" s="13">
        <v>6.1</v>
      </c>
      <c r="I114" s="17">
        <v>88.01</v>
      </c>
      <c r="J114" s="18"/>
      <c r="K114" s="18"/>
      <c r="L114" s="196" t="s">
        <v>87</v>
      </c>
      <c r="M114" s="35"/>
      <c r="N114" s="36"/>
      <c r="O114" s="22"/>
      <c r="P114" s="15"/>
      <c r="Q114" s="36"/>
      <c r="R114" s="36"/>
      <c r="T114" s="198"/>
      <c r="U114" s="198"/>
      <c r="V114" s="199"/>
      <c r="X114" s="198"/>
      <c r="Y114" s="198"/>
      <c r="Z114" s="199"/>
    </row>
    <row r="115" spans="1:26" ht="15" customHeight="1" x14ac:dyDescent="0.2">
      <c r="A115" s="203" t="s">
        <v>69</v>
      </c>
      <c r="B115" s="204" t="s">
        <v>241</v>
      </c>
      <c r="C115" s="95" t="s">
        <v>71</v>
      </c>
      <c r="D115" s="96"/>
      <c r="E115" s="96"/>
      <c r="F115" s="97"/>
      <c r="G115" s="16" t="s">
        <v>72</v>
      </c>
      <c r="H115" s="13">
        <v>47.05</v>
      </c>
      <c r="I115" s="17">
        <v>13.33</v>
      </c>
      <c r="J115" s="18"/>
      <c r="K115" s="18"/>
      <c r="L115" s="196" t="s">
        <v>38</v>
      </c>
      <c r="M115" s="8"/>
      <c r="N115" s="36"/>
      <c r="O115" s="22"/>
      <c r="P115" s="15"/>
      <c r="Q115" s="36"/>
      <c r="R115" s="36"/>
      <c r="T115" s="198"/>
      <c r="U115" s="198"/>
      <c r="V115" s="199"/>
      <c r="X115" s="198"/>
      <c r="Y115" s="198"/>
      <c r="Z115" s="199"/>
    </row>
    <row r="116" spans="1:26" ht="15" customHeight="1" x14ac:dyDescent="0.2">
      <c r="A116" s="203" t="s">
        <v>81</v>
      </c>
      <c r="B116" s="204" t="s">
        <v>242</v>
      </c>
      <c r="C116" s="95" t="s">
        <v>83</v>
      </c>
      <c r="D116" s="96"/>
      <c r="E116" s="96"/>
      <c r="F116" s="97"/>
      <c r="G116" s="16" t="s">
        <v>52</v>
      </c>
      <c r="H116" s="13">
        <v>0.44</v>
      </c>
      <c r="I116" s="17">
        <v>545.80999999999995</v>
      </c>
      <c r="J116" s="18"/>
      <c r="K116" s="18"/>
      <c r="L116" s="196" t="s">
        <v>38</v>
      </c>
      <c r="M116" s="8"/>
      <c r="N116" s="36"/>
      <c r="O116" s="22"/>
      <c r="P116" s="15"/>
      <c r="Q116" s="36"/>
      <c r="R116" s="36"/>
      <c r="T116" s="198"/>
      <c r="U116" s="198"/>
      <c r="V116" s="199"/>
      <c r="X116" s="198"/>
      <c r="Y116" s="198"/>
      <c r="Z116" s="199"/>
    </row>
    <row r="117" spans="1:26" ht="47.25" customHeight="1" x14ac:dyDescent="0.2">
      <c r="A117" s="203">
        <v>98562</v>
      </c>
      <c r="B117" s="204" t="s">
        <v>243</v>
      </c>
      <c r="C117" s="95" t="s">
        <v>244</v>
      </c>
      <c r="D117" s="96"/>
      <c r="E117" s="96"/>
      <c r="F117" s="97"/>
      <c r="G117" s="16" t="s">
        <v>24</v>
      </c>
      <c r="H117" s="13">
        <v>8.14</v>
      </c>
      <c r="I117" s="17">
        <v>44.95</v>
      </c>
      <c r="J117" s="18"/>
      <c r="K117" s="18"/>
      <c r="L117" s="196" t="s">
        <v>87</v>
      </c>
      <c r="M117" s="35"/>
      <c r="N117" s="36"/>
      <c r="O117" s="22"/>
      <c r="P117" s="15"/>
      <c r="Q117" s="36"/>
      <c r="R117" s="36"/>
      <c r="T117" s="198"/>
      <c r="U117" s="198"/>
      <c r="V117" s="199"/>
      <c r="X117" s="198"/>
      <c r="Y117" s="198"/>
      <c r="Z117" s="199"/>
    </row>
    <row r="118" spans="1:26" ht="57" customHeight="1" x14ac:dyDescent="0.2">
      <c r="A118" s="203">
        <v>103319</v>
      </c>
      <c r="B118" s="204" t="s">
        <v>245</v>
      </c>
      <c r="C118" s="95" t="s">
        <v>246</v>
      </c>
      <c r="D118" s="96"/>
      <c r="E118" s="96"/>
      <c r="F118" s="97"/>
      <c r="G118" s="16" t="s">
        <v>24</v>
      </c>
      <c r="H118" s="25">
        <v>15.33</v>
      </c>
      <c r="I118" s="17">
        <v>99.86</v>
      </c>
      <c r="J118" s="18"/>
      <c r="K118" s="18"/>
      <c r="L118" s="196" t="s">
        <v>87</v>
      </c>
      <c r="M118" s="8"/>
      <c r="N118" s="36"/>
      <c r="O118" s="22"/>
      <c r="P118" s="15"/>
      <c r="Q118" s="36"/>
      <c r="R118" s="36"/>
      <c r="T118" s="198"/>
      <c r="U118" s="198"/>
      <c r="V118" s="199"/>
      <c r="X118" s="198"/>
      <c r="Y118" s="198"/>
      <c r="Z118" s="199"/>
    </row>
    <row r="119" spans="1:26" ht="43.5" customHeight="1" x14ac:dyDescent="0.2">
      <c r="A119" s="211">
        <v>90279</v>
      </c>
      <c r="B119" s="207" t="s">
        <v>247</v>
      </c>
      <c r="C119" s="108" t="s">
        <v>182</v>
      </c>
      <c r="D119" s="109"/>
      <c r="E119" s="109"/>
      <c r="F119" s="110"/>
      <c r="G119" s="19" t="s">
        <v>117</v>
      </c>
      <c r="H119" s="20">
        <v>0.21</v>
      </c>
      <c r="I119" s="20">
        <v>495.39</v>
      </c>
      <c r="J119" s="18"/>
      <c r="K119" s="20"/>
      <c r="L119" s="208" t="s">
        <v>87</v>
      </c>
      <c r="M119" s="8"/>
      <c r="N119" s="36"/>
      <c r="O119" s="22"/>
      <c r="P119" s="15"/>
      <c r="Q119" s="36"/>
      <c r="R119" s="36"/>
      <c r="T119" s="198"/>
      <c r="U119" s="198"/>
      <c r="V119" s="199"/>
      <c r="X119" s="198"/>
      <c r="Y119" s="198"/>
      <c r="Z119" s="199"/>
    </row>
    <row r="120" spans="1:26" ht="15.75" x14ac:dyDescent="0.2">
      <c r="A120" s="203" t="s">
        <v>69</v>
      </c>
      <c r="B120" s="204" t="s">
        <v>248</v>
      </c>
      <c r="C120" s="95" t="s">
        <v>71</v>
      </c>
      <c r="D120" s="96"/>
      <c r="E120" s="96"/>
      <c r="F120" s="97"/>
      <c r="G120" s="16" t="s">
        <v>72</v>
      </c>
      <c r="H120" s="13">
        <v>8.8699999999999992</v>
      </c>
      <c r="I120" s="17">
        <v>13.33</v>
      </c>
      <c r="J120" s="18"/>
      <c r="K120" s="18"/>
      <c r="L120" s="196" t="s">
        <v>38</v>
      </c>
      <c r="M120" s="8"/>
      <c r="N120" s="36"/>
      <c r="O120" s="22"/>
      <c r="P120" s="15"/>
      <c r="Q120" s="36"/>
      <c r="R120" s="36"/>
      <c r="T120" s="198"/>
      <c r="U120" s="198"/>
      <c r="V120" s="199"/>
      <c r="X120" s="198"/>
      <c r="Y120" s="198"/>
      <c r="Z120" s="199"/>
    </row>
    <row r="121" spans="1:26" ht="15.75" x14ac:dyDescent="0.2">
      <c r="A121" s="203" t="s">
        <v>94</v>
      </c>
      <c r="B121" s="204" t="s">
        <v>249</v>
      </c>
      <c r="C121" s="95" t="s">
        <v>96</v>
      </c>
      <c r="D121" s="96"/>
      <c r="E121" s="96"/>
      <c r="F121" s="97"/>
      <c r="G121" s="16" t="s">
        <v>24</v>
      </c>
      <c r="H121" s="25">
        <v>30.46</v>
      </c>
      <c r="I121" s="17">
        <v>6.77</v>
      </c>
      <c r="J121" s="18"/>
      <c r="K121" s="18"/>
      <c r="L121" s="196" t="s">
        <v>38</v>
      </c>
      <c r="M121" s="8"/>
      <c r="N121" s="36"/>
      <c r="O121" s="22"/>
      <c r="P121" s="15"/>
      <c r="Q121" s="36"/>
      <c r="R121" s="36"/>
      <c r="T121" s="198"/>
      <c r="U121" s="198"/>
      <c r="V121" s="199"/>
      <c r="X121" s="198"/>
      <c r="Y121" s="198"/>
      <c r="Z121" s="199"/>
    </row>
    <row r="122" spans="1:26" ht="15.75" x14ac:dyDescent="0.2">
      <c r="A122" s="203" t="s">
        <v>97</v>
      </c>
      <c r="B122" s="204" t="s">
        <v>250</v>
      </c>
      <c r="C122" s="95" t="s">
        <v>251</v>
      </c>
      <c r="D122" s="96"/>
      <c r="E122" s="96"/>
      <c r="F122" s="97"/>
      <c r="G122" s="16" t="s">
        <v>24</v>
      </c>
      <c r="H122" s="25">
        <v>30.46</v>
      </c>
      <c r="I122" s="17">
        <v>34.82</v>
      </c>
      <c r="J122" s="18"/>
      <c r="K122" s="18"/>
      <c r="L122" s="196" t="s">
        <v>38</v>
      </c>
      <c r="M122" s="8"/>
      <c r="N122" s="36"/>
      <c r="O122" s="22"/>
      <c r="P122" s="15"/>
      <c r="Q122" s="36"/>
      <c r="R122" s="36"/>
      <c r="T122" s="198"/>
      <c r="U122" s="198"/>
      <c r="V122" s="199"/>
      <c r="X122" s="198"/>
      <c r="Y122" s="198"/>
      <c r="Z122" s="199"/>
    </row>
    <row r="123" spans="1:26" ht="39" customHeight="1" x14ac:dyDescent="0.2">
      <c r="A123" s="203">
        <v>96130</v>
      </c>
      <c r="B123" s="204" t="s">
        <v>252</v>
      </c>
      <c r="C123" s="95" t="s">
        <v>101</v>
      </c>
      <c r="D123" s="96"/>
      <c r="E123" s="96"/>
      <c r="F123" s="97"/>
      <c r="G123" s="16" t="s">
        <v>24</v>
      </c>
      <c r="H123" s="25">
        <v>30.46</v>
      </c>
      <c r="I123" s="17">
        <v>25.5</v>
      </c>
      <c r="J123" s="18"/>
      <c r="K123" s="18"/>
      <c r="L123" s="196" t="s">
        <v>87</v>
      </c>
      <c r="M123" s="8"/>
      <c r="N123" s="36"/>
      <c r="O123" s="22"/>
      <c r="P123" s="15"/>
      <c r="Q123" s="36"/>
      <c r="R123" s="36"/>
      <c r="T123" s="198"/>
      <c r="U123" s="198"/>
      <c r="V123" s="199"/>
      <c r="X123" s="198"/>
      <c r="Y123" s="198"/>
      <c r="Z123" s="199"/>
    </row>
    <row r="124" spans="1:26" ht="28.5" customHeight="1" x14ac:dyDescent="0.2">
      <c r="A124" s="203">
        <v>88415</v>
      </c>
      <c r="B124" s="204" t="s">
        <v>253</v>
      </c>
      <c r="C124" s="95" t="s">
        <v>137</v>
      </c>
      <c r="D124" s="96"/>
      <c r="E124" s="96"/>
      <c r="F124" s="97"/>
      <c r="G124" s="16" t="s">
        <v>24</v>
      </c>
      <c r="H124" s="25">
        <v>30.46</v>
      </c>
      <c r="I124" s="17">
        <v>4.1500000000000004</v>
      </c>
      <c r="J124" s="18"/>
      <c r="K124" s="18"/>
      <c r="L124" s="196" t="s">
        <v>87</v>
      </c>
      <c r="M124" s="8"/>
      <c r="N124" s="36"/>
      <c r="O124" s="22"/>
      <c r="P124" s="15"/>
      <c r="Q124" s="36"/>
      <c r="R124" s="36"/>
      <c r="T124" s="198"/>
      <c r="U124" s="198"/>
      <c r="V124" s="199"/>
      <c r="X124" s="198"/>
      <c r="Y124" s="198"/>
      <c r="Z124" s="199"/>
    </row>
    <row r="125" spans="1:26" ht="30" customHeight="1" x14ac:dyDescent="0.2">
      <c r="A125" s="203">
        <v>88489</v>
      </c>
      <c r="B125" s="204" t="s">
        <v>254</v>
      </c>
      <c r="C125" s="95" t="s">
        <v>139</v>
      </c>
      <c r="D125" s="96"/>
      <c r="E125" s="96"/>
      <c r="F125" s="97"/>
      <c r="G125" s="16" t="s">
        <v>24</v>
      </c>
      <c r="H125" s="25">
        <v>30.46</v>
      </c>
      <c r="I125" s="17">
        <v>17.71</v>
      </c>
      <c r="J125" s="18"/>
      <c r="K125" s="18"/>
      <c r="L125" s="196" t="s">
        <v>87</v>
      </c>
      <c r="M125" s="8"/>
      <c r="N125" s="36"/>
      <c r="O125" s="22"/>
      <c r="P125" s="15"/>
      <c r="Q125" s="36"/>
      <c r="R125" s="36"/>
      <c r="T125" s="198"/>
      <c r="U125" s="198"/>
      <c r="V125" s="199"/>
      <c r="X125" s="198"/>
      <c r="Y125" s="198"/>
      <c r="Z125" s="199"/>
    </row>
    <row r="126" spans="1:26" ht="30" customHeight="1" x14ac:dyDescent="0.2">
      <c r="A126" s="203">
        <v>93205</v>
      </c>
      <c r="B126" s="204" t="s">
        <v>255</v>
      </c>
      <c r="C126" s="95" t="s">
        <v>166</v>
      </c>
      <c r="D126" s="96"/>
      <c r="E126" s="96"/>
      <c r="F126" s="97"/>
      <c r="G126" s="16" t="s">
        <v>37</v>
      </c>
      <c r="H126" s="23">
        <v>14.49</v>
      </c>
      <c r="I126" s="17">
        <v>39.81</v>
      </c>
      <c r="J126" s="18"/>
      <c r="K126" s="18"/>
      <c r="L126" s="196" t="s">
        <v>87</v>
      </c>
      <c r="M126" s="8"/>
      <c r="N126" s="36"/>
      <c r="O126" s="22"/>
      <c r="P126" s="15"/>
      <c r="Q126" s="36"/>
      <c r="R126" s="36"/>
      <c r="T126" s="198"/>
      <c r="U126" s="198"/>
      <c r="V126" s="199"/>
      <c r="X126" s="198"/>
      <c r="Y126" s="198"/>
      <c r="Z126" s="199"/>
    </row>
    <row r="127" spans="1:26" ht="15.75" x14ac:dyDescent="0.2">
      <c r="A127" s="203" t="s">
        <v>256</v>
      </c>
      <c r="B127" s="204" t="s">
        <v>257</v>
      </c>
      <c r="C127" s="95" t="s">
        <v>258</v>
      </c>
      <c r="D127" s="96"/>
      <c r="E127" s="96"/>
      <c r="F127" s="97"/>
      <c r="G127" s="16" t="s">
        <v>24</v>
      </c>
      <c r="H127" s="23">
        <f>0.4*0.4</f>
        <v>0.16000000000000003</v>
      </c>
      <c r="I127" s="17">
        <v>975.52</v>
      </c>
      <c r="J127" s="18"/>
      <c r="K127" s="18"/>
      <c r="L127" s="196" t="s">
        <v>38</v>
      </c>
      <c r="M127" s="8"/>
      <c r="N127" s="36"/>
      <c r="O127" s="22"/>
      <c r="P127" s="15"/>
      <c r="Q127" s="36"/>
      <c r="R127" s="36"/>
      <c r="T127" s="198"/>
      <c r="U127" s="198"/>
      <c r="V127" s="199"/>
      <c r="X127" s="198"/>
      <c r="Y127" s="198"/>
      <c r="Z127" s="199"/>
    </row>
    <row r="128" spans="1:26" ht="15.75" x14ac:dyDescent="0.2">
      <c r="A128" s="203" t="s">
        <v>259</v>
      </c>
      <c r="B128" s="204" t="s">
        <v>260</v>
      </c>
      <c r="C128" s="95" t="s">
        <v>261</v>
      </c>
      <c r="D128" s="96"/>
      <c r="E128" s="96"/>
      <c r="F128" s="97"/>
      <c r="G128" s="16" t="s">
        <v>24</v>
      </c>
      <c r="H128" s="23">
        <f>0.16*2</f>
        <v>0.32</v>
      </c>
      <c r="I128" s="17">
        <v>22.77</v>
      </c>
      <c r="J128" s="18"/>
      <c r="K128" s="18"/>
      <c r="L128" s="196" t="s">
        <v>38</v>
      </c>
      <c r="M128" s="8"/>
      <c r="N128" s="36"/>
      <c r="O128" s="22"/>
      <c r="P128" s="15"/>
      <c r="Q128" s="36"/>
      <c r="R128" s="36"/>
      <c r="T128" s="198"/>
      <c r="U128" s="198"/>
      <c r="V128" s="199"/>
      <c r="X128" s="198"/>
      <c r="Y128" s="198"/>
      <c r="Z128" s="199"/>
    </row>
    <row r="129" spans="1:26" ht="15" customHeight="1" x14ac:dyDescent="0.2">
      <c r="A129" s="203" t="s">
        <v>262</v>
      </c>
      <c r="B129" s="204" t="s">
        <v>263</v>
      </c>
      <c r="C129" s="95" t="s">
        <v>264</v>
      </c>
      <c r="D129" s="96"/>
      <c r="E129" s="96"/>
      <c r="F129" s="97"/>
      <c r="G129" s="16" t="s">
        <v>24</v>
      </c>
      <c r="H129" s="23">
        <f>585.94/4</f>
        <v>146.48500000000001</v>
      </c>
      <c r="I129" s="17">
        <v>13.63</v>
      </c>
      <c r="J129" s="18"/>
      <c r="K129" s="18"/>
      <c r="L129" s="196" t="s">
        <v>30</v>
      </c>
      <c r="M129" s="8"/>
      <c r="N129" s="36"/>
      <c r="O129" s="22"/>
      <c r="P129" s="15"/>
      <c r="Q129" s="36"/>
      <c r="R129" s="36"/>
      <c r="T129" s="198"/>
      <c r="U129" s="198"/>
      <c r="V129" s="199"/>
      <c r="X129" s="198"/>
      <c r="Y129" s="198"/>
      <c r="Z129" s="199"/>
    </row>
    <row r="130" spans="1:26" ht="15.75" customHeight="1" x14ac:dyDescent="0.2">
      <c r="A130" s="203"/>
      <c r="B130" s="200" t="s">
        <v>265</v>
      </c>
      <c r="C130" s="104" t="s">
        <v>266</v>
      </c>
      <c r="D130" s="105"/>
      <c r="E130" s="105"/>
      <c r="F130" s="106"/>
      <c r="G130" s="24"/>
      <c r="H130" s="25"/>
      <c r="I130" s="17"/>
      <c r="J130" s="12" t="s">
        <v>21</v>
      </c>
      <c r="K130" s="14"/>
      <c r="L130" s="196"/>
      <c r="M130" s="8"/>
      <c r="N130" s="36"/>
      <c r="O130" s="22"/>
      <c r="P130" s="15"/>
      <c r="Q130" s="36"/>
      <c r="R130" s="36"/>
      <c r="T130" s="198"/>
      <c r="U130" s="198"/>
      <c r="V130" s="199"/>
      <c r="X130" s="198"/>
      <c r="Y130" s="198"/>
      <c r="Z130" s="199"/>
    </row>
    <row r="131" spans="1:26" ht="30" customHeight="1" x14ac:dyDescent="0.2">
      <c r="A131" s="203">
        <v>101655</v>
      </c>
      <c r="B131" s="204" t="s">
        <v>267</v>
      </c>
      <c r="C131" s="103" t="s">
        <v>268</v>
      </c>
      <c r="D131" s="103"/>
      <c r="E131" s="103"/>
      <c r="F131" s="103"/>
      <c r="G131" s="24" t="s">
        <v>153</v>
      </c>
      <c r="H131" s="37">
        <v>24</v>
      </c>
      <c r="I131" s="23">
        <v>462.28</v>
      </c>
      <c r="J131" s="23"/>
      <c r="K131" s="23"/>
      <c r="L131" s="196" t="s">
        <v>87</v>
      </c>
      <c r="M131" s="8"/>
      <c r="N131" s="36"/>
      <c r="O131" s="22"/>
      <c r="P131" s="15"/>
      <c r="Q131" s="36"/>
      <c r="R131" s="36"/>
      <c r="T131" s="198"/>
      <c r="U131" s="198"/>
      <c r="V131" s="199"/>
      <c r="X131" s="198"/>
      <c r="Y131" s="198"/>
      <c r="Z131" s="199"/>
    </row>
    <row r="132" spans="1:26" ht="37.5" customHeight="1" x14ac:dyDescent="0.2">
      <c r="A132" s="203" t="s">
        <v>269</v>
      </c>
      <c r="B132" s="204" t="s">
        <v>270</v>
      </c>
      <c r="C132" s="103" t="s">
        <v>271</v>
      </c>
      <c r="D132" s="103"/>
      <c r="E132" s="103"/>
      <c r="F132" s="103"/>
      <c r="G132" s="24" t="s">
        <v>153</v>
      </c>
      <c r="H132" s="37">
        <v>3</v>
      </c>
      <c r="I132" s="23">
        <v>237.41</v>
      </c>
      <c r="J132" s="23"/>
      <c r="K132" s="23"/>
      <c r="L132" s="196" t="s">
        <v>38</v>
      </c>
      <c r="M132" s="8"/>
      <c r="N132" s="36"/>
      <c r="O132" s="22"/>
      <c r="P132" s="15"/>
      <c r="Q132" s="36"/>
      <c r="R132" s="36"/>
      <c r="T132" s="198"/>
      <c r="U132" s="198"/>
      <c r="V132" s="199"/>
      <c r="X132" s="198"/>
      <c r="Y132" s="198"/>
      <c r="Z132" s="199"/>
    </row>
    <row r="133" spans="1:26" ht="30.75" customHeight="1" x14ac:dyDescent="0.2">
      <c r="A133" s="203">
        <v>101632</v>
      </c>
      <c r="B133" s="204" t="s">
        <v>272</v>
      </c>
      <c r="C133" s="103" t="s">
        <v>273</v>
      </c>
      <c r="D133" s="103"/>
      <c r="E133" s="103"/>
      <c r="F133" s="103"/>
      <c r="G133" s="24" t="s">
        <v>153</v>
      </c>
      <c r="H133" s="37">
        <v>24</v>
      </c>
      <c r="I133" s="23">
        <v>43.25</v>
      </c>
      <c r="J133" s="23"/>
      <c r="K133" s="23"/>
      <c r="L133" s="196" t="s">
        <v>87</v>
      </c>
      <c r="M133" s="8"/>
      <c r="N133" s="36"/>
      <c r="O133" s="22"/>
      <c r="P133" s="15"/>
      <c r="Q133" s="36"/>
      <c r="R133" s="36"/>
      <c r="T133" s="198"/>
      <c r="U133" s="198"/>
      <c r="V133" s="199"/>
      <c r="X133" s="198"/>
      <c r="Y133" s="198"/>
      <c r="Z133" s="199"/>
    </row>
    <row r="134" spans="1:26" ht="39" customHeight="1" x14ac:dyDescent="0.2">
      <c r="A134" s="211" t="s">
        <v>274</v>
      </c>
      <c r="B134" s="207" t="s">
        <v>275</v>
      </c>
      <c r="C134" s="107" t="s">
        <v>276</v>
      </c>
      <c r="D134" s="107"/>
      <c r="E134" s="107"/>
      <c r="F134" s="107"/>
      <c r="G134" s="30" t="s">
        <v>153</v>
      </c>
      <c r="H134" s="38">
        <v>1</v>
      </c>
      <c r="I134" s="39">
        <v>67.25</v>
      </c>
      <c r="J134" s="23"/>
      <c r="K134" s="39"/>
      <c r="L134" s="208" t="s">
        <v>87</v>
      </c>
      <c r="M134" s="8"/>
      <c r="N134" s="36"/>
      <c r="O134" s="22"/>
      <c r="P134" s="15"/>
      <c r="Q134" s="36"/>
      <c r="R134" s="36"/>
      <c r="T134" s="198"/>
      <c r="U134" s="198"/>
      <c r="V134" s="199"/>
      <c r="X134" s="198"/>
      <c r="Y134" s="198"/>
      <c r="Z134" s="199"/>
    </row>
    <row r="135" spans="1:26" ht="27" customHeight="1" x14ac:dyDescent="0.2">
      <c r="A135" s="203" t="s">
        <v>277</v>
      </c>
      <c r="B135" s="204" t="s">
        <v>278</v>
      </c>
      <c r="C135" s="95" t="s">
        <v>279</v>
      </c>
      <c r="D135" s="96"/>
      <c r="E135" s="96"/>
      <c r="F135" s="97"/>
      <c r="G135" s="24" t="s">
        <v>153</v>
      </c>
      <c r="H135" s="40">
        <v>14</v>
      </c>
      <c r="I135" s="23">
        <v>1185.77</v>
      </c>
      <c r="J135" s="23"/>
      <c r="K135" s="40"/>
      <c r="L135" s="196" t="s">
        <v>30</v>
      </c>
      <c r="M135" s="8"/>
      <c r="N135" s="36"/>
      <c r="O135" s="22"/>
      <c r="P135" s="15"/>
      <c r="Q135" s="36"/>
      <c r="R135" s="36"/>
      <c r="T135" s="198"/>
      <c r="U135" s="198"/>
      <c r="V135" s="199"/>
      <c r="X135" s="198"/>
      <c r="Y135" s="198"/>
      <c r="Z135" s="199"/>
    </row>
    <row r="136" spans="1:26" ht="27" customHeight="1" x14ac:dyDescent="0.2">
      <c r="A136" s="203" t="s">
        <v>280</v>
      </c>
      <c r="B136" s="204" t="s">
        <v>281</v>
      </c>
      <c r="C136" s="95" t="s">
        <v>282</v>
      </c>
      <c r="D136" s="96"/>
      <c r="E136" s="96"/>
      <c r="F136" s="97"/>
      <c r="G136" s="24" t="s">
        <v>153</v>
      </c>
      <c r="H136" s="37">
        <v>4</v>
      </c>
      <c r="I136" s="23">
        <v>101.37</v>
      </c>
      <c r="J136" s="23"/>
      <c r="K136" s="37"/>
      <c r="L136" s="196" t="s">
        <v>30</v>
      </c>
      <c r="M136" s="8"/>
      <c r="N136" s="36"/>
      <c r="O136" s="22"/>
      <c r="P136" s="15"/>
      <c r="Q136" s="36"/>
      <c r="R136" s="36"/>
      <c r="T136" s="198"/>
      <c r="U136" s="198"/>
      <c r="V136" s="199"/>
      <c r="X136" s="198"/>
      <c r="Y136" s="198"/>
      <c r="Z136" s="199"/>
    </row>
    <row r="137" spans="1:26" ht="15.75" x14ac:dyDescent="0.2">
      <c r="A137" s="203" t="s">
        <v>283</v>
      </c>
      <c r="B137" s="204" t="s">
        <v>284</v>
      </c>
      <c r="C137" s="95" t="s">
        <v>285</v>
      </c>
      <c r="D137" s="96"/>
      <c r="E137" s="96"/>
      <c r="F137" s="97"/>
      <c r="G137" s="24" t="s">
        <v>153</v>
      </c>
      <c r="H137" s="23">
        <v>10</v>
      </c>
      <c r="I137" s="23">
        <v>130.08000000000001</v>
      </c>
      <c r="J137" s="23"/>
      <c r="K137" s="23"/>
      <c r="L137" s="196" t="s">
        <v>30</v>
      </c>
      <c r="M137" s="8"/>
      <c r="N137" s="36"/>
      <c r="O137" s="22"/>
      <c r="P137" s="15"/>
      <c r="Q137" s="36"/>
      <c r="R137" s="36"/>
      <c r="T137" s="198"/>
      <c r="U137" s="198"/>
      <c r="V137" s="199"/>
      <c r="X137" s="198"/>
      <c r="Y137" s="198"/>
      <c r="Z137" s="199"/>
    </row>
    <row r="138" spans="1:26" ht="26.25" customHeight="1" x14ac:dyDescent="0.2">
      <c r="A138" s="203" t="s">
        <v>286</v>
      </c>
      <c r="B138" s="204" t="s">
        <v>287</v>
      </c>
      <c r="C138" s="103" t="s">
        <v>288</v>
      </c>
      <c r="D138" s="103"/>
      <c r="E138" s="103"/>
      <c r="F138" s="103"/>
      <c r="G138" s="24" t="s">
        <v>37</v>
      </c>
      <c r="H138" s="37">
        <v>3</v>
      </c>
      <c r="I138" s="23">
        <v>45.34</v>
      </c>
      <c r="J138" s="23"/>
      <c r="K138" s="23"/>
      <c r="L138" s="196"/>
      <c r="M138" s="8"/>
      <c r="N138" s="36"/>
      <c r="O138" s="22"/>
      <c r="P138" s="15"/>
      <c r="Q138" s="36"/>
      <c r="R138" s="36"/>
      <c r="T138" s="198"/>
      <c r="U138" s="198"/>
      <c r="V138" s="199"/>
      <c r="X138" s="198"/>
      <c r="Y138" s="198"/>
      <c r="Z138" s="199"/>
    </row>
    <row r="139" spans="1:26" ht="15.75" customHeight="1" x14ac:dyDescent="0.2">
      <c r="A139" s="203" t="s">
        <v>74</v>
      </c>
      <c r="B139" s="204" t="s">
        <v>289</v>
      </c>
      <c r="C139" s="95" t="s">
        <v>76</v>
      </c>
      <c r="D139" s="96"/>
      <c r="E139" s="96"/>
      <c r="F139" s="97"/>
      <c r="G139" s="16" t="s">
        <v>52</v>
      </c>
      <c r="H139" s="13">
        <f>H142*0.3*0.4</f>
        <v>28.366799999999998</v>
      </c>
      <c r="I139" s="23">
        <v>75.36</v>
      </c>
      <c r="J139" s="23"/>
      <c r="K139" s="18"/>
      <c r="L139" s="196" t="s">
        <v>38</v>
      </c>
      <c r="M139" s="8"/>
      <c r="N139" s="36"/>
      <c r="O139" s="22"/>
      <c r="P139" s="15"/>
      <c r="Q139" s="36"/>
      <c r="R139" s="36"/>
      <c r="T139" s="198"/>
      <c r="U139" s="198"/>
      <c r="V139" s="199"/>
      <c r="X139" s="198"/>
      <c r="Y139" s="198"/>
      <c r="Z139" s="199"/>
    </row>
    <row r="140" spans="1:26" ht="15.75" customHeight="1" x14ac:dyDescent="0.2">
      <c r="A140" s="203" t="s">
        <v>290</v>
      </c>
      <c r="B140" s="204" t="s">
        <v>291</v>
      </c>
      <c r="C140" s="95" t="s">
        <v>292</v>
      </c>
      <c r="D140" s="96"/>
      <c r="E140" s="96"/>
      <c r="F140" s="97"/>
      <c r="G140" s="16" t="s">
        <v>37</v>
      </c>
      <c r="H140" s="41">
        <v>236.39</v>
      </c>
      <c r="I140" s="23">
        <v>19.02</v>
      </c>
      <c r="J140" s="23"/>
      <c r="K140" s="23"/>
      <c r="L140" s="196" t="s">
        <v>38</v>
      </c>
      <c r="M140" s="8"/>
      <c r="N140" s="36"/>
      <c r="O140" s="22"/>
      <c r="P140" s="15"/>
      <c r="Q140" s="36"/>
      <c r="R140" s="36"/>
      <c r="T140" s="198"/>
      <c r="U140" s="198"/>
      <c r="V140" s="199"/>
      <c r="X140" s="198"/>
      <c r="Y140" s="198"/>
      <c r="Z140" s="199"/>
    </row>
    <row r="141" spans="1:26" ht="15.75" x14ac:dyDescent="0.2">
      <c r="A141" s="203" t="s">
        <v>293</v>
      </c>
      <c r="B141" s="204" t="s">
        <v>294</v>
      </c>
      <c r="C141" s="95" t="s">
        <v>295</v>
      </c>
      <c r="D141" s="96"/>
      <c r="E141" s="96"/>
      <c r="F141" s="97"/>
      <c r="G141" s="16" t="s">
        <v>52</v>
      </c>
      <c r="H141" s="41">
        <v>28.1</v>
      </c>
      <c r="I141" s="23">
        <v>65.930000000000007</v>
      </c>
      <c r="J141" s="23"/>
      <c r="K141" s="23"/>
      <c r="L141" s="196" t="s">
        <v>38</v>
      </c>
      <c r="M141" s="8"/>
      <c r="N141" s="36"/>
      <c r="O141" s="22"/>
      <c r="P141" s="15"/>
      <c r="Q141" s="36"/>
      <c r="R141" s="36"/>
      <c r="T141" s="198"/>
      <c r="U141" s="198"/>
      <c r="V141" s="199"/>
      <c r="X141" s="198"/>
      <c r="Y141" s="198"/>
      <c r="Z141" s="199"/>
    </row>
    <row r="142" spans="1:26" ht="45" customHeight="1" x14ac:dyDescent="0.2">
      <c r="A142" s="203">
        <v>97667</v>
      </c>
      <c r="B142" s="204" t="s">
        <v>296</v>
      </c>
      <c r="C142" s="95" t="s">
        <v>297</v>
      </c>
      <c r="D142" s="96"/>
      <c r="E142" s="96"/>
      <c r="F142" s="97"/>
      <c r="G142" s="16" t="s">
        <v>37</v>
      </c>
      <c r="H142" s="23">
        <v>236.39</v>
      </c>
      <c r="I142" s="23">
        <v>11.13</v>
      </c>
      <c r="J142" s="23"/>
      <c r="K142" s="23"/>
      <c r="L142" s="196" t="s">
        <v>87</v>
      </c>
      <c r="M142" s="8"/>
      <c r="N142" s="36"/>
      <c r="O142" s="22"/>
      <c r="P142" s="15"/>
      <c r="Q142" s="36"/>
      <c r="R142" s="36"/>
      <c r="T142" s="198"/>
      <c r="U142" s="198"/>
      <c r="V142" s="199"/>
      <c r="X142" s="198"/>
      <c r="Y142" s="198"/>
      <c r="Z142" s="199"/>
    </row>
    <row r="143" spans="1:26" ht="41.25" customHeight="1" x14ac:dyDescent="0.2">
      <c r="A143" s="203" t="s">
        <v>298</v>
      </c>
      <c r="B143" s="204" t="s">
        <v>299</v>
      </c>
      <c r="C143" s="95" t="s">
        <v>300</v>
      </c>
      <c r="D143" s="96"/>
      <c r="E143" s="96"/>
      <c r="F143" s="97"/>
      <c r="G143" s="16" t="s">
        <v>37</v>
      </c>
      <c r="H143" s="23">
        <v>241.19</v>
      </c>
      <c r="I143" s="23">
        <v>10.4</v>
      </c>
      <c r="J143" s="23"/>
      <c r="K143" s="23"/>
      <c r="L143" s="196" t="s">
        <v>30</v>
      </c>
      <c r="M143" s="8"/>
      <c r="N143" s="36"/>
      <c r="O143" s="22"/>
      <c r="P143" s="15"/>
      <c r="Q143" s="36"/>
      <c r="R143" s="36"/>
      <c r="T143" s="198"/>
      <c r="U143" s="198"/>
      <c r="V143" s="199"/>
      <c r="X143" s="198"/>
      <c r="Y143" s="198"/>
      <c r="Z143" s="199"/>
    </row>
    <row r="144" spans="1:26" ht="36" customHeight="1" x14ac:dyDescent="0.2">
      <c r="A144" s="203">
        <v>90456</v>
      </c>
      <c r="B144" s="204" t="s">
        <v>301</v>
      </c>
      <c r="C144" s="95" t="s">
        <v>302</v>
      </c>
      <c r="D144" s="96"/>
      <c r="E144" s="96"/>
      <c r="F144" s="97"/>
      <c r="G144" s="16" t="s">
        <v>153</v>
      </c>
      <c r="H144" s="23">
        <v>3</v>
      </c>
      <c r="I144" s="23">
        <v>5.56</v>
      </c>
      <c r="J144" s="23"/>
      <c r="K144" s="23"/>
      <c r="L144" s="196" t="s">
        <v>87</v>
      </c>
      <c r="M144" s="8"/>
      <c r="N144" s="36"/>
      <c r="O144" s="22"/>
      <c r="P144" s="15"/>
      <c r="Q144" s="36"/>
      <c r="R144" s="36"/>
      <c r="T144" s="198"/>
      <c r="U144" s="198"/>
      <c r="V144" s="199"/>
      <c r="X144" s="198"/>
      <c r="Y144" s="198"/>
      <c r="Z144" s="199"/>
    </row>
    <row r="145" spans="1:26" ht="46.5" customHeight="1" x14ac:dyDescent="0.2">
      <c r="A145" s="203">
        <v>91940</v>
      </c>
      <c r="B145" s="204" t="s">
        <v>303</v>
      </c>
      <c r="C145" s="95" t="s">
        <v>304</v>
      </c>
      <c r="D145" s="96"/>
      <c r="E145" s="96"/>
      <c r="F145" s="97"/>
      <c r="G145" s="16" t="s">
        <v>153</v>
      </c>
      <c r="H145" s="23">
        <v>3</v>
      </c>
      <c r="I145" s="23">
        <v>20.21</v>
      </c>
      <c r="J145" s="23"/>
      <c r="K145" s="23"/>
      <c r="L145" s="196" t="s">
        <v>87</v>
      </c>
      <c r="M145" s="8"/>
      <c r="N145" s="36"/>
      <c r="O145" s="22"/>
      <c r="P145" s="15"/>
      <c r="Q145" s="36"/>
      <c r="R145" s="36"/>
      <c r="T145" s="198"/>
      <c r="U145" s="198"/>
      <c r="V145" s="199"/>
      <c r="X145" s="198"/>
      <c r="Y145" s="198"/>
      <c r="Z145" s="199"/>
    </row>
    <row r="146" spans="1:26" ht="15.75" x14ac:dyDescent="0.2">
      <c r="A146" s="212" t="s">
        <v>305</v>
      </c>
      <c r="B146" s="204" t="s">
        <v>306</v>
      </c>
      <c r="C146" s="103" t="s">
        <v>307</v>
      </c>
      <c r="D146" s="103"/>
      <c r="E146" s="103"/>
      <c r="F146" s="103"/>
      <c r="G146" s="16" t="s">
        <v>153</v>
      </c>
      <c r="H146" s="25">
        <v>1</v>
      </c>
      <c r="I146" s="23">
        <v>68.48</v>
      </c>
      <c r="J146" s="23"/>
      <c r="K146" s="18"/>
      <c r="L146" s="196" t="s">
        <v>30</v>
      </c>
      <c r="M146" s="8"/>
      <c r="N146" s="36"/>
      <c r="O146" s="22"/>
      <c r="P146" s="15"/>
      <c r="Q146" s="36"/>
      <c r="R146" s="36"/>
      <c r="T146" s="198"/>
      <c r="U146" s="198"/>
      <c r="V146" s="199"/>
      <c r="X146" s="198"/>
      <c r="Y146" s="198"/>
      <c r="Z146" s="199"/>
    </row>
    <row r="147" spans="1:26" ht="16.5" customHeight="1" x14ac:dyDescent="0.2">
      <c r="A147" s="212"/>
      <c r="B147" s="204"/>
      <c r="C147" s="95"/>
      <c r="D147" s="96"/>
      <c r="E147" s="96"/>
      <c r="F147" s="97"/>
      <c r="G147" s="16"/>
      <c r="H147" s="23"/>
      <c r="I147" s="23"/>
      <c r="J147" s="23"/>
      <c r="K147" s="18"/>
      <c r="L147" s="42"/>
      <c r="M147" s="8"/>
      <c r="N147" s="194"/>
      <c r="O147" s="22"/>
      <c r="P147" s="15"/>
      <c r="Q147" s="36"/>
      <c r="R147" s="36"/>
      <c r="T147" s="198"/>
      <c r="U147" s="198"/>
      <c r="V147" s="199"/>
      <c r="X147" s="198"/>
      <c r="Y147" s="198"/>
      <c r="Z147" s="199"/>
    </row>
    <row r="148" spans="1:26" ht="31.5" x14ac:dyDescent="0.25">
      <c r="A148" s="98"/>
      <c r="B148" s="213"/>
      <c r="C148" s="213"/>
      <c r="D148" s="213"/>
      <c r="E148" s="213"/>
      <c r="F148" s="213"/>
      <c r="G148" s="213"/>
      <c r="H148" s="213"/>
      <c r="I148" s="214"/>
      <c r="J148" s="43" t="s">
        <v>308</v>
      </c>
      <c r="K148" s="44"/>
      <c r="L148" s="42"/>
      <c r="M148" s="8"/>
      <c r="N148" s="36"/>
      <c r="O148" s="15"/>
      <c r="P148" s="15"/>
      <c r="Q148" s="36"/>
      <c r="R148" s="36"/>
      <c r="T148" s="201"/>
      <c r="U148" s="201"/>
      <c r="X148" s="201"/>
      <c r="Y148" s="201"/>
      <c r="Z148" s="202"/>
    </row>
    <row r="149" spans="1:26" ht="18" x14ac:dyDescent="0.25">
      <c r="A149" s="215"/>
      <c r="B149" s="216"/>
      <c r="C149" s="216"/>
      <c r="D149" s="216"/>
      <c r="E149" s="216"/>
      <c r="F149" s="216"/>
      <c r="G149" s="216"/>
      <c r="H149" s="216"/>
      <c r="I149" s="216"/>
      <c r="J149" s="45"/>
      <c r="K149" s="46"/>
      <c r="L149" s="47"/>
      <c r="M149" s="8"/>
      <c r="N149" s="36"/>
      <c r="O149" s="15"/>
      <c r="P149" s="15"/>
      <c r="Q149" s="194"/>
      <c r="R149" s="194"/>
      <c r="T149" s="201"/>
      <c r="U149" s="201"/>
      <c r="X149" s="201"/>
      <c r="Y149" s="201"/>
      <c r="Z149" s="202"/>
    </row>
    <row r="150" spans="1:26" ht="18" x14ac:dyDescent="0.25">
      <c r="A150" s="217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9"/>
      <c r="M150" s="8"/>
      <c r="N150" s="36"/>
      <c r="O150" s="15"/>
      <c r="P150" s="15"/>
      <c r="Q150" s="194"/>
      <c r="R150" s="36"/>
      <c r="T150" s="201"/>
      <c r="U150" s="201"/>
      <c r="X150" s="201"/>
      <c r="Y150" s="201"/>
      <c r="Z150" s="202"/>
    </row>
    <row r="151" spans="1:26" ht="18" x14ac:dyDescent="0.25">
      <c r="A151" s="99"/>
      <c r="B151" s="100"/>
      <c r="C151" s="100"/>
      <c r="D151" s="100"/>
      <c r="E151" s="101"/>
      <c r="F151" s="102"/>
      <c r="G151" s="100"/>
      <c r="H151" s="100"/>
      <c r="I151" s="100"/>
      <c r="J151" s="100"/>
      <c r="K151" s="100"/>
      <c r="L151" s="100"/>
      <c r="M151" s="8"/>
      <c r="N151" s="36"/>
      <c r="O151" s="15"/>
      <c r="P151" s="15"/>
      <c r="Q151" s="194"/>
      <c r="R151" s="194"/>
      <c r="T151" s="201"/>
      <c r="U151" s="201"/>
      <c r="X151" s="201"/>
      <c r="Y151" s="201"/>
      <c r="Z151" s="202"/>
    </row>
    <row r="152" spans="1:26" ht="18" customHeight="1" thickBot="1" x14ac:dyDescent="0.3">
      <c r="A152" s="220"/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8"/>
      <c r="N152" s="194"/>
      <c r="O152" s="15"/>
      <c r="P152" s="15"/>
      <c r="Q152" s="194"/>
      <c r="R152" s="194"/>
      <c r="T152" s="201"/>
      <c r="U152" s="201"/>
      <c r="X152" s="201"/>
      <c r="Y152" s="201"/>
      <c r="Z152" s="202"/>
    </row>
    <row r="153" spans="1:26" ht="18" x14ac:dyDescent="0.25">
      <c r="A153" s="93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8"/>
      <c r="N153" s="194"/>
      <c r="O153" s="15"/>
      <c r="P153" s="15"/>
      <c r="Q153" s="194"/>
      <c r="R153" s="194"/>
      <c r="T153" s="201"/>
      <c r="U153" s="201"/>
      <c r="X153" s="201"/>
      <c r="Y153" s="201"/>
      <c r="Z153" s="202"/>
    </row>
    <row r="154" spans="1:26" ht="18" customHeight="1" x14ac:dyDescent="0.25">
      <c r="A154" s="197"/>
      <c r="B154" s="197"/>
      <c r="C154" s="91"/>
      <c r="D154" s="91"/>
      <c r="E154" s="91"/>
      <c r="F154" s="91"/>
      <c r="G154" s="49"/>
      <c r="H154" s="50"/>
      <c r="I154" s="51"/>
      <c r="J154" s="50"/>
      <c r="K154" s="52"/>
      <c r="L154" s="197"/>
      <c r="M154" s="8"/>
      <c r="N154" s="194"/>
      <c r="O154" s="15"/>
      <c r="P154" s="15"/>
      <c r="Q154" s="194"/>
      <c r="R154" s="194"/>
      <c r="T154" s="201"/>
      <c r="U154" s="201"/>
      <c r="X154" s="201"/>
      <c r="Y154" s="201"/>
      <c r="Z154" s="202"/>
    </row>
    <row r="155" spans="1:26" ht="45" customHeight="1" x14ac:dyDescent="0.2">
      <c r="A155" s="197"/>
      <c r="B155" s="197"/>
      <c r="C155" s="91"/>
      <c r="D155" s="91"/>
      <c r="E155" s="91"/>
      <c r="F155" s="91"/>
      <c r="G155" s="48"/>
      <c r="H155" s="50"/>
      <c r="I155" s="51"/>
      <c r="J155" s="50"/>
      <c r="K155" s="52"/>
      <c r="L155" s="10"/>
      <c r="M155" s="8"/>
      <c r="N155" s="1"/>
      <c r="O155" s="22"/>
      <c r="P155" s="197"/>
      <c r="Q155" s="9"/>
      <c r="R155" s="1"/>
      <c r="T155" s="198"/>
      <c r="U155" s="198"/>
      <c r="V155" s="199"/>
      <c r="X155" s="198"/>
      <c r="Y155" s="198"/>
      <c r="Z155" s="199"/>
    </row>
    <row r="156" spans="1:26" ht="33" customHeight="1" x14ac:dyDescent="0.2">
      <c r="A156" s="197"/>
      <c r="B156" s="197"/>
      <c r="C156" s="91"/>
      <c r="D156" s="91"/>
      <c r="E156" s="91"/>
      <c r="F156" s="91"/>
      <c r="G156" s="48"/>
      <c r="H156" s="50"/>
      <c r="I156" s="51"/>
      <c r="J156" s="50"/>
      <c r="K156" s="50"/>
      <c r="L156" s="197"/>
      <c r="M156" s="8"/>
      <c r="N156" s="9"/>
      <c r="O156" s="22"/>
      <c r="P156" s="197"/>
      <c r="Q156" s="9"/>
      <c r="R156" s="1"/>
      <c r="T156" s="198"/>
      <c r="U156" s="198"/>
      <c r="V156" s="199"/>
      <c r="X156" s="198"/>
      <c r="Y156" s="198"/>
      <c r="Z156" s="199"/>
    </row>
    <row r="157" spans="1:26" ht="48" customHeight="1" x14ac:dyDescent="0.2">
      <c r="A157" s="197"/>
      <c r="B157" s="197"/>
      <c r="C157" s="91"/>
      <c r="D157" s="91"/>
      <c r="E157" s="91"/>
      <c r="F157" s="91"/>
      <c r="G157" s="48"/>
      <c r="H157" s="50"/>
      <c r="I157" s="51"/>
      <c r="J157" s="50"/>
      <c r="K157" s="50"/>
      <c r="L157" s="197"/>
      <c r="M157" s="8"/>
      <c r="N157" s="9"/>
      <c r="O157" s="22"/>
      <c r="P157" s="197"/>
      <c r="Q157" s="9"/>
      <c r="R157" s="1"/>
      <c r="T157" s="198"/>
      <c r="U157" s="198"/>
      <c r="V157" s="199"/>
      <c r="X157" s="198"/>
      <c r="Y157" s="198"/>
      <c r="Z157" s="199"/>
    </row>
    <row r="158" spans="1:26" ht="35.25" customHeight="1" x14ac:dyDescent="0.2">
      <c r="A158" s="197"/>
      <c r="B158" s="197"/>
      <c r="C158" s="91"/>
      <c r="D158" s="91"/>
      <c r="E158" s="91"/>
      <c r="F158" s="91"/>
      <c r="G158" s="48"/>
      <c r="H158" s="50"/>
      <c r="I158" s="51"/>
      <c r="J158" s="50"/>
      <c r="K158" s="50"/>
      <c r="L158" s="197"/>
      <c r="M158" s="8"/>
      <c r="N158" s="1"/>
      <c r="O158" s="22"/>
      <c r="P158" s="197"/>
      <c r="Q158" s="9"/>
      <c r="R158" s="1"/>
      <c r="T158" s="198"/>
      <c r="U158" s="198"/>
      <c r="V158" s="199"/>
      <c r="X158" s="198"/>
      <c r="Y158" s="198"/>
      <c r="Z158" s="199"/>
    </row>
    <row r="159" spans="1:26" ht="35.25" customHeight="1" x14ac:dyDescent="0.2">
      <c r="A159" s="197"/>
      <c r="B159" s="197"/>
      <c r="C159" s="91"/>
      <c r="D159" s="91"/>
      <c r="E159" s="91"/>
      <c r="F159" s="91"/>
      <c r="G159" s="48"/>
      <c r="H159" s="50"/>
      <c r="I159" s="51"/>
      <c r="J159" s="50"/>
      <c r="K159" s="50"/>
      <c r="L159" s="197"/>
      <c r="M159" s="8"/>
      <c r="N159" s="1"/>
      <c r="O159" s="22"/>
      <c r="P159" s="197"/>
      <c r="Q159" s="9"/>
      <c r="R159" s="1"/>
      <c r="T159" s="198"/>
      <c r="U159" s="198"/>
      <c r="V159" s="199"/>
      <c r="X159" s="198"/>
      <c r="Y159" s="198"/>
      <c r="Z159" s="199"/>
    </row>
    <row r="160" spans="1:26" ht="15.75" x14ac:dyDescent="0.25">
      <c r="A160" s="53"/>
      <c r="B160" s="15"/>
      <c r="C160" s="53"/>
      <c r="D160" s="53"/>
      <c r="E160" s="53"/>
      <c r="F160" s="53"/>
      <c r="G160" s="53"/>
      <c r="H160" s="88"/>
      <c r="I160" s="88"/>
      <c r="J160" s="55"/>
      <c r="K160" s="56"/>
      <c r="M160" s="8"/>
      <c r="N160" s="1"/>
      <c r="O160" s="22"/>
      <c r="P160" s="197"/>
      <c r="Q160" s="9"/>
      <c r="R160" s="1"/>
      <c r="T160" s="198"/>
      <c r="U160" s="198"/>
      <c r="V160" s="199"/>
      <c r="X160" s="198"/>
      <c r="Y160" s="198"/>
      <c r="Z160" s="199"/>
    </row>
    <row r="161" spans="1:26" ht="18" x14ac:dyDescent="0.25">
      <c r="A161" s="53"/>
      <c r="B161" s="222"/>
      <c r="C161" s="15"/>
      <c r="D161" s="15"/>
      <c r="E161" s="15"/>
      <c r="F161" s="15"/>
      <c r="G161" s="15"/>
      <c r="H161" s="15"/>
      <c r="I161" s="57"/>
      <c r="J161" s="57"/>
      <c r="K161" s="57"/>
      <c r="M161" s="194"/>
      <c r="N161" s="194"/>
      <c r="O161" s="15"/>
      <c r="P161" s="15"/>
      <c r="Q161" s="194"/>
      <c r="R161" s="194"/>
      <c r="T161" s="201"/>
      <c r="U161" s="201"/>
      <c r="X161" s="201"/>
      <c r="Y161" s="201"/>
      <c r="Z161" s="202"/>
    </row>
    <row r="162" spans="1:26" ht="32.25" customHeight="1" x14ac:dyDescent="0.2">
      <c r="A162" s="197"/>
      <c r="B162" s="197"/>
      <c r="C162" s="92"/>
      <c r="D162" s="92"/>
      <c r="E162" s="92"/>
      <c r="F162" s="92"/>
      <c r="G162" s="58"/>
      <c r="H162" s="50"/>
      <c r="I162" s="50"/>
      <c r="J162" s="50"/>
      <c r="K162" s="50"/>
      <c r="L162" s="197"/>
      <c r="M162" s="8"/>
      <c r="N162" s="1"/>
      <c r="O162" s="22"/>
      <c r="P162" s="197"/>
      <c r="Q162" s="9"/>
      <c r="R162" s="1"/>
      <c r="T162" s="198"/>
      <c r="U162" s="198"/>
      <c r="V162" s="199"/>
      <c r="X162" s="198"/>
      <c r="Y162" s="198"/>
      <c r="Z162" s="199"/>
    </row>
    <row r="163" spans="1:26" ht="15" x14ac:dyDescent="0.2">
      <c r="A163" s="197"/>
      <c r="B163" s="197"/>
      <c r="C163" s="87"/>
      <c r="D163" s="87"/>
      <c r="E163" s="87"/>
      <c r="F163" s="87"/>
      <c r="G163" s="58"/>
      <c r="H163" s="50"/>
      <c r="I163" s="8"/>
      <c r="J163" s="8"/>
      <c r="K163" s="50"/>
      <c r="L163" s="197"/>
      <c r="M163" s="8"/>
      <c r="N163" s="1"/>
      <c r="O163" s="22"/>
      <c r="P163" s="197"/>
      <c r="Q163" s="9"/>
      <c r="R163" s="1"/>
      <c r="T163" s="198"/>
      <c r="U163" s="198"/>
      <c r="V163" s="199"/>
      <c r="X163" s="198"/>
      <c r="Y163" s="198"/>
      <c r="Z163" s="199"/>
    </row>
    <row r="164" spans="1:26" ht="15" x14ac:dyDescent="0.2">
      <c r="A164" s="197"/>
      <c r="B164" s="197"/>
      <c r="C164" s="87"/>
      <c r="D164" s="87"/>
      <c r="E164" s="87"/>
      <c r="F164" s="87"/>
      <c r="G164" s="58"/>
      <c r="H164" s="50"/>
      <c r="I164" s="8"/>
      <c r="J164" s="8"/>
      <c r="K164" s="50"/>
      <c r="L164" s="197"/>
      <c r="M164" s="8"/>
      <c r="N164" s="1"/>
      <c r="O164" s="22"/>
      <c r="P164" s="197"/>
      <c r="Q164" s="9"/>
      <c r="R164" s="1"/>
      <c r="T164" s="198"/>
      <c r="U164" s="198"/>
      <c r="V164" s="199"/>
      <c r="X164" s="198"/>
      <c r="Y164" s="198"/>
      <c r="Z164" s="199"/>
    </row>
    <row r="165" spans="1:26" ht="15.75" x14ac:dyDescent="0.25">
      <c r="A165" s="15"/>
      <c r="B165" s="15"/>
      <c r="C165" s="15"/>
      <c r="D165" s="15"/>
      <c r="E165" s="15"/>
      <c r="F165" s="15"/>
      <c r="G165" s="15"/>
      <c r="H165" s="88"/>
      <c r="I165" s="88"/>
      <c r="J165" s="54"/>
      <c r="K165" s="52"/>
      <c r="M165" s="8"/>
      <c r="N165" s="1"/>
      <c r="O165" s="22"/>
      <c r="P165" s="197"/>
      <c r="Q165" s="9"/>
      <c r="R165" s="1"/>
      <c r="T165" s="198"/>
      <c r="U165" s="198"/>
      <c r="V165" s="199"/>
      <c r="X165" s="198"/>
      <c r="Y165" s="198"/>
      <c r="Z165" s="199"/>
    </row>
    <row r="166" spans="1:26" ht="15" customHeight="1" x14ac:dyDescent="0.2">
      <c r="A166" s="53"/>
      <c r="B166" s="15"/>
      <c r="C166" s="15"/>
      <c r="D166" s="15"/>
      <c r="E166" s="15"/>
      <c r="F166" s="15"/>
      <c r="G166" s="89"/>
      <c r="H166" s="89"/>
      <c r="I166" s="59"/>
      <c r="J166" s="59"/>
      <c r="K166" s="52"/>
      <c r="M166" s="9"/>
      <c r="N166" s="1"/>
      <c r="O166" s="22"/>
      <c r="P166" s="197"/>
      <c r="Q166" s="9"/>
      <c r="R166" s="1"/>
      <c r="T166" s="198"/>
      <c r="U166" s="198"/>
      <c r="V166" s="199"/>
      <c r="X166" s="198"/>
      <c r="Y166" s="198"/>
      <c r="Z166" s="199"/>
    </row>
    <row r="167" spans="1:26" ht="15" customHeight="1" x14ac:dyDescent="0.2">
      <c r="A167" s="53"/>
      <c r="B167" s="15"/>
      <c r="C167" s="15"/>
      <c r="D167" s="15"/>
      <c r="E167" s="15"/>
      <c r="F167" s="15"/>
      <c r="G167" s="15"/>
      <c r="H167" s="15"/>
      <c r="I167" s="60"/>
      <c r="J167" s="60"/>
      <c r="K167" s="61"/>
      <c r="M167" s="9"/>
      <c r="N167" s="1"/>
      <c r="O167" s="22"/>
      <c r="P167" s="197"/>
      <c r="Q167" s="9"/>
      <c r="R167" s="1"/>
      <c r="T167" s="198"/>
      <c r="U167" s="198"/>
      <c r="V167" s="199"/>
      <c r="X167" s="198"/>
      <c r="Y167" s="198"/>
      <c r="Z167" s="199"/>
    </row>
    <row r="168" spans="1:26" ht="15" customHeight="1" x14ac:dyDescent="0.2">
      <c r="A168" s="62"/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M168" s="9"/>
      <c r="N168" s="1"/>
      <c r="O168" s="22"/>
      <c r="P168" s="197"/>
      <c r="Q168" s="9"/>
      <c r="R168" s="1"/>
      <c r="T168" s="198"/>
      <c r="U168" s="198"/>
      <c r="V168" s="199"/>
      <c r="X168" s="198"/>
      <c r="Y168" s="198"/>
      <c r="Z168" s="199"/>
    </row>
    <row r="169" spans="1:26" x14ac:dyDescent="0.2">
      <c r="A169" s="53"/>
      <c r="B169" s="194"/>
      <c r="C169" s="194"/>
      <c r="D169" s="194"/>
      <c r="E169" s="194"/>
      <c r="F169" s="194"/>
      <c r="G169" s="194"/>
      <c r="H169" s="194"/>
      <c r="I169" s="223"/>
      <c r="J169" s="223"/>
      <c r="K169" s="223"/>
      <c r="M169" s="36"/>
      <c r="N169" s="194"/>
    </row>
    <row r="170" spans="1:26" ht="19.5" customHeight="1" x14ac:dyDescent="0.25">
      <c r="M170" s="194"/>
      <c r="N170" s="194"/>
      <c r="O170" s="90"/>
      <c r="P170" s="90"/>
      <c r="Q170" s="194"/>
      <c r="R170" s="194"/>
      <c r="T170" s="201"/>
      <c r="U170" s="201"/>
      <c r="X170" s="201"/>
      <c r="Y170" s="201"/>
      <c r="Z170" s="202"/>
    </row>
    <row r="171" spans="1:26" ht="15" customHeight="1" x14ac:dyDescent="0.2">
      <c r="M171" s="9"/>
      <c r="N171" s="1"/>
      <c r="O171" s="22"/>
      <c r="P171" s="197"/>
      <c r="Q171" s="9"/>
      <c r="R171" s="1"/>
      <c r="T171" s="198"/>
      <c r="U171" s="198"/>
      <c r="V171" s="199"/>
      <c r="X171" s="198"/>
      <c r="Y171" s="198"/>
      <c r="Z171" s="199"/>
    </row>
    <row r="172" spans="1:26" x14ac:dyDescent="0.2">
      <c r="M172" s="9"/>
      <c r="N172" s="1"/>
    </row>
    <row r="173" spans="1:26" ht="15" x14ac:dyDescent="0.2">
      <c r="B173" s="224"/>
      <c r="C173" s="63"/>
      <c r="D173" s="63"/>
      <c r="E173" s="63"/>
      <c r="F173" s="63"/>
      <c r="G173" s="64"/>
      <c r="H173" s="65"/>
      <c r="I173" s="66"/>
      <c r="J173" s="66"/>
      <c r="K173" s="67"/>
      <c r="M173" s="9"/>
      <c r="N173" s="1"/>
    </row>
    <row r="174" spans="1:26" ht="29.25" customHeight="1" x14ac:dyDescent="0.2">
      <c r="M174" s="9"/>
      <c r="N174" s="1"/>
    </row>
    <row r="175" spans="1:26" ht="32.25" customHeight="1" x14ac:dyDescent="0.2">
      <c r="M175" s="9"/>
      <c r="N175" s="1"/>
    </row>
    <row r="176" spans="1:26" x14ac:dyDescent="0.2">
      <c r="M176" s="9"/>
      <c r="N176" s="1"/>
    </row>
    <row r="177" spans="4:14" ht="16.5" customHeight="1" x14ac:dyDescent="0.2">
      <c r="M177" s="9"/>
      <c r="N177" s="1"/>
    </row>
    <row r="178" spans="4:14" ht="15" customHeight="1" x14ac:dyDescent="0.2">
      <c r="M178" s="194"/>
      <c r="N178" s="194"/>
    </row>
    <row r="179" spans="4:14" ht="15" customHeight="1" x14ac:dyDescent="0.2">
      <c r="D179" s="205"/>
      <c r="M179" s="36"/>
      <c r="N179" s="194"/>
    </row>
    <row r="180" spans="4:14" ht="15" customHeight="1" x14ac:dyDescent="0.25">
      <c r="D180" s="205"/>
      <c r="F180" s="85"/>
      <c r="G180" s="85"/>
      <c r="H180" s="85"/>
      <c r="I180" s="85"/>
      <c r="J180" s="68"/>
      <c r="M180" s="36"/>
      <c r="N180" s="194"/>
    </row>
    <row r="181" spans="4:14" ht="18" x14ac:dyDescent="0.25">
      <c r="F181" s="85"/>
      <c r="G181" s="85"/>
      <c r="H181" s="85"/>
      <c r="I181" s="85"/>
      <c r="J181" s="68"/>
      <c r="M181" s="36"/>
      <c r="N181" s="194"/>
    </row>
    <row r="182" spans="4:14" ht="30.75" customHeight="1" x14ac:dyDescent="0.25">
      <c r="D182" s="205"/>
      <c r="F182" s="85"/>
      <c r="G182" s="85"/>
      <c r="H182" s="85"/>
      <c r="I182" s="85"/>
      <c r="J182" s="68"/>
      <c r="M182" s="36"/>
      <c r="N182" s="194"/>
    </row>
    <row r="183" spans="4:14" ht="18" x14ac:dyDescent="0.25">
      <c r="F183" s="85"/>
      <c r="G183" s="85"/>
      <c r="H183" s="85"/>
      <c r="I183" s="85"/>
      <c r="J183" s="68"/>
      <c r="M183" s="36"/>
      <c r="N183" s="194"/>
    </row>
    <row r="184" spans="4:14" ht="18" x14ac:dyDescent="0.25">
      <c r="F184" s="85"/>
      <c r="G184" s="85"/>
      <c r="H184" s="85"/>
      <c r="I184" s="85"/>
      <c r="J184" s="68"/>
      <c r="M184" s="36"/>
      <c r="N184" s="194"/>
    </row>
    <row r="185" spans="4:14" ht="15" customHeight="1" x14ac:dyDescent="0.2">
      <c r="M185" s="36"/>
      <c r="N185" s="194"/>
    </row>
    <row r="186" spans="4:14" ht="15" customHeight="1" x14ac:dyDescent="0.2">
      <c r="M186" s="225"/>
      <c r="N186" s="86"/>
    </row>
    <row r="187" spans="4:14" ht="15" customHeight="1" x14ac:dyDescent="0.2">
      <c r="M187" s="226"/>
      <c r="N187" s="1"/>
    </row>
    <row r="188" spans="4:14" ht="15.75" x14ac:dyDescent="0.2">
      <c r="F188" s="189">
        <v>165.19</v>
      </c>
      <c r="M188" s="36"/>
      <c r="N188" s="52"/>
    </row>
    <row r="189" spans="4:14" x14ac:dyDescent="0.2">
      <c r="F189" s="189">
        <v>2982.08</v>
      </c>
      <c r="M189" s="194"/>
      <c r="N189" s="194"/>
    </row>
    <row r="190" spans="4:14" x14ac:dyDescent="0.2">
      <c r="F190" s="189">
        <v>3386.6</v>
      </c>
      <c r="M190" s="194"/>
      <c r="N190" s="194"/>
    </row>
    <row r="191" spans="4:14" x14ac:dyDescent="0.2">
      <c r="F191" s="189">
        <v>3311.28</v>
      </c>
    </row>
    <row r="192" spans="4:14" x14ac:dyDescent="0.2">
      <c r="F192" s="189">
        <v>654.47</v>
      </c>
    </row>
    <row r="193" spans="6:6" x14ac:dyDescent="0.2">
      <c r="F193" s="189">
        <v>1082.24</v>
      </c>
    </row>
    <row r="194" spans="6:6" x14ac:dyDescent="0.2">
      <c r="F194" s="189">
        <v>371.43</v>
      </c>
    </row>
    <row r="195" spans="6:6" x14ac:dyDescent="0.2">
      <c r="F195" s="189">
        <f>SUM(F188:F194)</f>
        <v>11953.289999999999</v>
      </c>
    </row>
  </sheetData>
  <autoFilter ref="A2:L153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79">
    <mergeCell ref="N2:N4"/>
    <mergeCell ref="B3:K3"/>
    <mergeCell ref="B4:K4"/>
    <mergeCell ref="A5:A8"/>
    <mergeCell ref="B5:K5"/>
    <mergeCell ref="C6:K6"/>
    <mergeCell ref="C7:K7"/>
    <mergeCell ref="C8:F8"/>
    <mergeCell ref="H8:K8"/>
    <mergeCell ref="A2:A4"/>
    <mergeCell ref="B2:K2"/>
    <mergeCell ref="M2:M4"/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63:F63"/>
    <mergeCell ref="C64:F64"/>
    <mergeCell ref="C65:F65"/>
    <mergeCell ref="C66:F66"/>
    <mergeCell ref="C67:F67"/>
    <mergeCell ref="C68:F68"/>
    <mergeCell ref="C57:F57"/>
    <mergeCell ref="C58:F58"/>
    <mergeCell ref="C59:F59"/>
    <mergeCell ref="C60:F60"/>
    <mergeCell ref="C61:F61"/>
    <mergeCell ref="C62:F62"/>
    <mergeCell ref="C75:F75"/>
    <mergeCell ref="C76:F76"/>
    <mergeCell ref="C77:F77"/>
    <mergeCell ref="C78:F78"/>
    <mergeCell ref="C79:F79"/>
    <mergeCell ref="C80:F80"/>
    <mergeCell ref="C69:F69"/>
    <mergeCell ref="C70:F70"/>
    <mergeCell ref="C71:F71"/>
    <mergeCell ref="C72:F72"/>
    <mergeCell ref="C73:F73"/>
    <mergeCell ref="C74:F74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99:F99"/>
    <mergeCell ref="C100:F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F98"/>
    <mergeCell ref="C111:F111"/>
    <mergeCell ref="C112:F112"/>
    <mergeCell ref="C113:F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F110"/>
    <mergeCell ref="C123:F123"/>
    <mergeCell ref="C124:F124"/>
    <mergeCell ref="C125:F125"/>
    <mergeCell ref="C126:F126"/>
    <mergeCell ref="C127:F127"/>
    <mergeCell ref="C128:F128"/>
    <mergeCell ref="C117:F117"/>
    <mergeCell ref="C118:F118"/>
    <mergeCell ref="C119:F119"/>
    <mergeCell ref="C120:F120"/>
    <mergeCell ref="C121:F121"/>
    <mergeCell ref="C122:F122"/>
    <mergeCell ref="C135:F135"/>
    <mergeCell ref="C136:F136"/>
    <mergeCell ref="C137:F137"/>
    <mergeCell ref="C138:F138"/>
    <mergeCell ref="C139:F139"/>
    <mergeCell ref="C140:F140"/>
    <mergeCell ref="C129:F129"/>
    <mergeCell ref="C130:F130"/>
    <mergeCell ref="C131:F131"/>
    <mergeCell ref="C132:F132"/>
    <mergeCell ref="C133:F133"/>
    <mergeCell ref="C134:F134"/>
    <mergeCell ref="C147:F147"/>
    <mergeCell ref="A148:I148"/>
    <mergeCell ref="A149:I149"/>
    <mergeCell ref="A150:L150"/>
    <mergeCell ref="A151:E151"/>
    <mergeCell ref="F151:L151"/>
    <mergeCell ref="C141:F141"/>
    <mergeCell ref="C142:F142"/>
    <mergeCell ref="C143:F143"/>
    <mergeCell ref="C144:F144"/>
    <mergeCell ref="C145:F145"/>
    <mergeCell ref="C146:F146"/>
    <mergeCell ref="O170:P170"/>
    <mergeCell ref="F180:I180"/>
    <mergeCell ref="C157:F157"/>
    <mergeCell ref="C158:F158"/>
    <mergeCell ref="C159:F159"/>
    <mergeCell ref="H160:I160"/>
    <mergeCell ref="C162:F162"/>
    <mergeCell ref="C163:F163"/>
    <mergeCell ref="A152:E152"/>
    <mergeCell ref="F152:L152"/>
    <mergeCell ref="A153:L153"/>
    <mergeCell ref="C154:F154"/>
    <mergeCell ref="C155:F155"/>
    <mergeCell ref="C156:F156"/>
    <mergeCell ref="F181:I181"/>
    <mergeCell ref="F182:I182"/>
    <mergeCell ref="F183:I183"/>
    <mergeCell ref="F184:I184"/>
    <mergeCell ref="M186:N186"/>
    <mergeCell ref="C164:F164"/>
    <mergeCell ref="H165:I165"/>
    <mergeCell ref="G166:H166"/>
    <mergeCell ref="I169:K16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1" fitToHeight="0" orientation="landscape" horizontalDpi="300" verticalDpi="300" r:id="rId1"/>
  <headerFooter alignWithMargins="0">
    <oddFooter>Página &amp;P</oddFooter>
  </headerFooter>
  <rowBreaks count="1" manualBreakCount="1">
    <brk id="13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7E96-E5DA-4394-B3ED-B29E1A04EB9A}">
  <dimension ref="B1:G42"/>
  <sheetViews>
    <sheetView workbookViewId="0">
      <selection activeCell="I35" sqref="I35"/>
    </sheetView>
  </sheetViews>
  <sheetFormatPr defaultRowHeight="12.75" x14ac:dyDescent="0.2"/>
  <cols>
    <col min="3" max="3" width="51.140625" customWidth="1"/>
    <col min="4" max="4" width="14.7109375" bestFit="1" customWidth="1"/>
    <col min="5" max="7" width="13.140625" bestFit="1" customWidth="1"/>
  </cols>
  <sheetData>
    <row r="1" spans="2:7" ht="13.5" thickBot="1" x14ac:dyDescent="0.25"/>
    <row r="2" spans="2:7" x14ac:dyDescent="0.2">
      <c r="B2" s="175" t="s">
        <v>309</v>
      </c>
      <c r="C2" s="176"/>
      <c r="D2" s="176"/>
      <c r="E2" s="176"/>
      <c r="F2" s="176"/>
      <c r="G2" s="177"/>
    </row>
    <row r="3" spans="2:7" x14ac:dyDescent="0.2">
      <c r="B3" s="178"/>
      <c r="C3" s="179"/>
      <c r="D3" s="179"/>
      <c r="E3" s="179"/>
      <c r="F3" s="179"/>
      <c r="G3" s="180"/>
    </row>
    <row r="4" spans="2:7" x14ac:dyDescent="0.2">
      <c r="B4" s="181" t="s">
        <v>310</v>
      </c>
      <c r="C4" s="182"/>
      <c r="D4" s="182"/>
      <c r="E4" s="182"/>
      <c r="F4" s="182"/>
      <c r="G4" s="183"/>
    </row>
    <row r="5" spans="2:7" ht="14.25" x14ac:dyDescent="0.2">
      <c r="B5" s="184" t="s">
        <v>311</v>
      </c>
      <c r="C5" s="186" t="s">
        <v>312</v>
      </c>
      <c r="D5" s="186" t="s">
        <v>313</v>
      </c>
      <c r="E5" s="186" t="s">
        <v>314</v>
      </c>
      <c r="F5" s="186"/>
      <c r="G5" s="188"/>
    </row>
    <row r="6" spans="2:7" ht="13.5" thickBot="1" x14ac:dyDescent="0.25">
      <c r="B6" s="185"/>
      <c r="C6" s="187"/>
      <c r="D6" s="187"/>
      <c r="E6" s="69" t="s">
        <v>315</v>
      </c>
      <c r="F6" s="69" t="s">
        <v>316</v>
      </c>
      <c r="G6" s="70" t="s">
        <v>317</v>
      </c>
    </row>
    <row r="7" spans="2:7" x14ac:dyDescent="0.2">
      <c r="B7" s="155">
        <v>1</v>
      </c>
      <c r="C7" s="174" t="str">
        <f>[1]ORÇAMENTO!D12</f>
        <v>SERVIÇOS PRELIMINARES</v>
      </c>
      <c r="D7" s="161"/>
      <c r="E7" s="71"/>
      <c r="F7" s="71"/>
      <c r="G7" s="72"/>
    </row>
    <row r="8" spans="2:7" x14ac:dyDescent="0.2">
      <c r="B8" s="156"/>
      <c r="C8" s="159"/>
      <c r="D8" s="162"/>
      <c r="E8" s="73">
        <f t="shared" ref="E8:G8" si="0">E7</f>
        <v>0</v>
      </c>
      <c r="F8" s="73">
        <f t="shared" si="0"/>
        <v>0</v>
      </c>
      <c r="G8" s="74">
        <f t="shared" si="0"/>
        <v>0</v>
      </c>
    </row>
    <row r="9" spans="2:7" ht="13.5" thickBot="1" x14ac:dyDescent="0.25">
      <c r="B9" s="157"/>
      <c r="C9" s="160"/>
      <c r="D9" s="163"/>
      <c r="E9" s="75"/>
      <c r="F9" s="75"/>
      <c r="G9" s="76"/>
    </row>
    <row r="10" spans="2:7" x14ac:dyDescent="0.2">
      <c r="B10" s="155">
        <v>2</v>
      </c>
      <c r="C10" s="173" t="str">
        <f>[2]ORÇAMENTO!C25</f>
        <v>PORTAL</v>
      </c>
      <c r="D10" s="161"/>
      <c r="E10" s="71"/>
      <c r="F10" s="71"/>
      <c r="G10" s="72"/>
    </row>
    <row r="11" spans="2:7" x14ac:dyDescent="0.2">
      <c r="B11" s="156"/>
      <c r="C11" s="159"/>
      <c r="D11" s="162"/>
      <c r="E11" s="73"/>
      <c r="F11" s="73"/>
      <c r="G11" s="74"/>
    </row>
    <row r="12" spans="2:7" ht="13.5" thickBot="1" x14ac:dyDescent="0.25">
      <c r="B12" s="157"/>
      <c r="C12" s="160"/>
      <c r="D12" s="163"/>
      <c r="E12" s="75"/>
      <c r="F12" s="75"/>
      <c r="G12" s="76"/>
    </row>
    <row r="13" spans="2:7" x14ac:dyDescent="0.2">
      <c r="B13" s="155">
        <v>3</v>
      </c>
      <c r="C13" s="173" t="str">
        <f>[2]ORÇAMENTO!C50</f>
        <v>PISO</v>
      </c>
      <c r="D13" s="161"/>
      <c r="E13" s="71"/>
      <c r="F13" s="71"/>
      <c r="G13" s="72"/>
    </row>
    <row r="14" spans="2:7" x14ac:dyDescent="0.2">
      <c r="B14" s="156"/>
      <c r="C14" s="159"/>
      <c r="D14" s="162"/>
      <c r="E14" s="73"/>
      <c r="F14" s="73"/>
      <c r="G14" s="74"/>
    </row>
    <row r="15" spans="2:7" ht="13.5" thickBot="1" x14ac:dyDescent="0.25">
      <c r="B15" s="157"/>
      <c r="C15" s="160"/>
      <c r="D15" s="163"/>
      <c r="E15" s="75"/>
      <c r="F15" s="75"/>
      <c r="G15" s="76"/>
    </row>
    <row r="16" spans="2:7" x14ac:dyDescent="0.2">
      <c r="B16" s="155">
        <v>4</v>
      </c>
      <c r="C16" s="173" t="str">
        <f>[2]ORÇAMENTO!C57</f>
        <v>PINTURA</v>
      </c>
      <c r="D16" s="161"/>
      <c r="E16" s="71"/>
      <c r="F16" s="71"/>
      <c r="G16" s="72"/>
    </row>
    <row r="17" spans="2:7" x14ac:dyDescent="0.2">
      <c r="B17" s="156"/>
      <c r="C17" s="159"/>
      <c r="D17" s="162"/>
      <c r="E17" s="73"/>
      <c r="F17" s="73"/>
      <c r="G17" s="74"/>
    </row>
    <row r="18" spans="2:7" ht="13.5" thickBot="1" x14ac:dyDescent="0.25">
      <c r="B18" s="157"/>
      <c r="C18" s="160"/>
      <c r="D18" s="163"/>
      <c r="E18" s="75"/>
      <c r="F18" s="75"/>
      <c r="G18" s="76"/>
    </row>
    <row r="19" spans="2:7" x14ac:dyDescent="0.2">
      <c r="B19" s="155">
        <v>5</v>
      </c>
      <c r="C19" s="173" t="str">
        <f>[2]ORÇAMENTO!C62</f>
        <v>FECHAMENTO COM GRADIL</v>
      </c>
      <c r="D19" s="161"/>
      <c r="E19" s="71"/>
      <c r="F19" s="71"/>
      <c r="G19" s="72"/>
    </row>
    <row r="20" spans="2:7" x14ac:dyDescent="0.2">
      <c r="B20" s="156"/>
      <c r="C20" s="159"/>
      <c r="D20" s="162"/>
      <c r="E20" s="73"/>
      <c r="F20" s="73"/>
      <c r="G20" s="74"/>
    </row>
    <row r="21" spans="2:7" ht="13.5" thickBot="1" x14ac:dyDescent="0.25">
      <c r="B21" s="157"/>
      <c r="C21" s="160"/>
      <c r="D21" s="163"/>
      <c r="E21" s="75"/>
      <c r="F21" s="75"/>
      <c r="G21" s="76"/>
    </row>
    <row r="22" spans="2:7" x14ac:dyDescent="0.2">
      <c r="B22" s="155">
        <v>6</v>
      </c>
      <c r="C22" s="173" t="str">
        <f>[2]ORÇAMENTO!C65</f>
        <v>BEBEDOURO</v>
      </c>
      <c r="D22" s="161"/>
      <c r="E22" s="71"/>
      <c r="F22" s="71"/>
      <c r="G22" s="72"/>
    </row>
    <row r="23" spans="2:7" x14ac:dyDescent="0.2">
      <c r="B23" s="156"/>
      <c r="C23" s="159"/>
      <c r="D23" s="162"/>
      <c r="E23" s="73"/>
      <c r="F23" s="73"/>
      <c r="G23" s="74"/>
    </row>
    <row r="24" spans="2:7" ht="13.5" thickBot="1" x14ac:dyDescent="0.25">
      <c r="B24" s="157"/>
      <c r="C24" s="160"/>
      <c r="D24" s="163"/>
      <c r="E24" s="75"/>
      <c r="F24" s="75"/>
      <c r="G24" s="76"/>
    </row>
    <row r="25" spans="2:7" x14ac:dyDescent="0.2">
      <c r="B25" s="155">
        <v>7</v>
      </c>
      <c r="C25" s="158" t="str">
        <f>[2]ORÇAMENTO!C101</f>
        <v>BRINQUEDOS</v>
      </c>
      <c r="D25" s="161"/>
      <c r="E25" s="71"/>
      <c r="F25" s="71"/>
      <c r="G25" s="72"/>
    </row>
    <row r="26" spans="2:7" x14ac:dyDescent="0.2">
      <c r="B26" s="156"/>
      <c r="C26" s="159"/>
      <c r="D26" s="162"/>
      <c r="E26" s="73"/>
      <c r="F26" s="73"/>
      <c r="G26" s="74"/>
    </row>
    <row r="27" spans="2:7" ht="13.5" thickBot="1" x14ac:dyDescent="0.25">
      <c r="B27" s="157"/>
      <c r="C27" s="160"/>
      <c r="D27" s="163"/>
      <c r="E27" s="75"/>
      <c r="F27" s="75"/>
      <c r="G27" s="76"/>
    </row>
    <row r="28" spans="2:7" x14ac:dyDescent="0.2">
      <c r="B28" s="155">
        <v>8</v>
      </c>
      <c r="C28" s="158" t="str">
        <f>[2]ORÇAMENTO!C109</f>
        <v>SERVIÇOS COMPLEMENTARES</v>
      </c>
      <c r="D28" s="161"/>
      <c r="E28" s="71"/>
      <c r="F28" s="71"/>
      <c r="G28" s="72"/>
    </row>
    <row r="29" spans="2:7" x14ac:dyDescent="0.2">
      <c r="B29" s="156"/>
      <c r="C29" s="159"/>
      <c r="D29" s="162"/>
      <c r="E29" s="73">
        <f t="shared" ref="E29:G29" si="1">E28</f>
        <v>0</v>
      </c>
      <c r="F29" s="73">
        <f t="shared" si="1"/>
        <v>0</v>
      </c>
      <c r="G29" s="74">
        <f t="shared" si="1"/>
        <v>0</v>
      </c>
    </row>
    <row r="30" spans="2:7" ht="13.5" thickBot="1" x14ac:dyDescent="0.25">
      <c r="B30" s="157"/>
      <c r="C30" s="160"/>
      <c r="D30" s="163"/>
      <c r="E30" s="75"/>
      <c r="F30" s="75"/>
      <c r="G30" s="76"/>
    </row>
    <row r="31" spans="2:7" x14ac:dyDescent="0.2">
      <c r="B31" s="155">
        <v>9</v>
      </c>
      <c r="C31" s="158" t="str">
        <f>[2]ORÇAMENTO!C130</f>
        <v xml:space="preserve">INSTALAÇÃO ELETRICA </v>
      </c>
      <c r="D31" s="161"/>
      <c r="E31" s="71"/>
      <c r="F31" s="71"/>
      <c r="G31" s="72"/>
    </row>
    <row r="32" spans="2:7" x14ac:dyDescent="0.2">
      <c r="B32" s="156"/>
      <c r="C32" s="159"/>
      <c r="D32" s="162"/>
      <c r="E32" s="73"/>
      <c r="F32" s="73"/>
      <c r="G32" s="74"/>
    </row>
    <row r="33" spans="2:7" ht="13.5" thickBot="1" x14ac:dyDescent="0.25">
      <c r="B33" s="157"/>
      <c r="C33" s="160"/>
      <c r="D33" s="163"/>
      <c r="E33" s="75"/>
      <c r="F33" s="75"/>
      <c r="G33" s="76"/>
    </row>
    <row r="34" spans="2:7" x14ac:dyDescent="0.2">
      <c r="B34" s="164" t="s">
        <v>318</v>
      </c>
      <c r="C34" s="165"/>
      <c r="D34" s="77"/>
      <c r="E34" s="78"/>
      <c r="F34" s="78"/>
      <c r="G34" s="79"/>
    </row>
    <row r="35" spans="2:7" x14ac:dyDescent="0.2">
      <c r="B35" s="166"/>
      <c r="C35" s="167"/>
      <c r="D35" s="77" t="s">
        <v>319</v>
      </c>
      <c r="E35" s="80"/>
      <c r="F35" s="80"/>
      <c r="G35" s="81"/>
    </row>
    <row r="36" spans="2:7" x14ac:dyDescent="0.2">
      <c r="B36" s="168" t="s">
        <v>320</v>
      </c>
      <c r="C36" s="169"/>
      <c r="D36" s="82" t="s">
        <v>321</v>
      </c>
      <c r="E36" s="82"/>
      <c r="F36" s="82"/>
      <c r="G36" s="83"/>
    </row>
    <row r="37" spans="2:7" x14ac:dyDescent="0.2">
      <c r="B37" s="168"/>
      <c r="C37" s="169"/>
      <c r="D37" s="77" t="s">
        <v>319</v>
      </c>
      <c r="E37" s="80"/>
      <c r="F37" s="80"/>
      <c r="G37" s="81"/>
    </row>
    <row r="38" spans="2:7" ht="15.75" x14ac:dyDescent="0.25">
      <c r="B38" s="170"/>
      <c r="C38" s="171"/>
      <c r="D38" s="171"/>
      <c r="E38" s="171"/>
      <c r="F38" s="171"/>
      <c r="G38" s="172"/>
    </row>
    <row r="39" spans="2:7" x14ac:dyDescent="0.2">
      <c r="B39" s="148"/>
      <c r="C39" s="149"/>
      <c r="D39" s="149"/>
      <c r="E39" s="149"/>
      <c r="F39" s="149"/>
      <c r="G39" s="150"/>
    </row>
    <row r="40" spans="2:7" ht="13.5" thickBot="1" x14ac:dyDescent="0.25">
      <c r="B40" s="151"/>
      <c r="C40" s="152"/>
      <c r="D40" s="152"/>
      <c r="E40" s="152"/>
      <c r="F40" s="152"/>
      <c r="G40" s="153"/>
    </row>
    <row r="41" spans="2:7" x14ac:dyDescent="0.2">
      <c r="B41" s="84"/>
      <c r="C41" s="84"/>
      <c r="D41" s="84"/>
      <c r="E41" s="84"/>
      <c r="F41" s="84"/>
      <c r="G41" s="84"/>
    </row>
    <row r="42" spans="2:7" x14ac:dyDescent="0.2">
      <c r="B42" s="154"/>
      <c r="C42" s="154"/>
      <c r="D42" s="154"/>
      <c r="E42" s="84"/>
      <c r="F42" s="84"/>
      <c r="G42" s="84"/>
    </row>
  </sheetData>
  <mergeCells count="38">
    <mergeCell ref="B2:G3"/>
    <mergeCell ref="B4:G4"/>
    <mergeCell ref="B5:B6"/>
    <mergeCell ref="C5:C6"/>
    <mergeCell ref="D5:D6"/>
    <mergeCell ref="E5:G5"/>
    <mergeCell ref="B7:B9"/>
    <mergeCell ref="C7:C9"/>
    <mergeCell ref="D7:D9"/>
    <mergeCell ref="B10:B12"/>
    <mergeCell ref="C10:C12"/>
    <mergeCell ref="D10:D12"/>
    <mergeCell ref="B13:B15"/>
    <mergeCell ref="C13:C15"/>
    <mergeCell ref="D13:D15"/>
    <mergeCell ref="B16:B18"/>
    <mergeCell ref="C16:C18"/>
    <mergeCell ref="D16:D18"/>
    <mergeCell ref="B19:B21"/>
    <mergeCell ref="C19:C21"/>
    <mergeCell ref="D19:D21"/>
    <mergeCell ref="B22:B24"/>
    <mergeCell ref="C22:C24"/>
    <mergeCell ref="D22:D24"/>
    <mergeCell ref="B25:B27"/>
    <mergeCell ref="C25:C27"/>
    <mergeCell ref="D25:D27"/>
    <mergeCell ref="B28:B30"/>
    <mergeCell ref="C28:C30"/>
    <mergeCell ref="D28:D30"/>
    <mergeCell ref="B39:G40"/>
    <mergeCell ref="B42:D42"/>
    <mergeCell ref="B31:B33"/>
    <mergeCell ref="C31:C33"/>
    <mergeCell ref="D31:D33"/>
    <mergeCell ref="B34:C35"/>
    <mergeCell ref="B36:C37"/>
    <mergeCell ref="B38:G3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Oliveira</dc:creator>
  <cp:lastModifiedBy>rosaura oliveira</cp:lastModifiedBy>
  <dcterms:created xsi:type="dcterms:W3CDTF">2023-03-09T12:25:23Z</dcterms:created>
  <dcterms:modified xsi:type="dcterms:W3CDTF">2023-03-09T12:32:35Z</dcterms:modified>
</cp:coreProperties>
</file>