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5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media/image2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ILHA" sheetId="1" state="visible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function="false" hidden="false" localSheetId="0" name="_xlnm.Print_Area" vbProcedure="false">PLANILHA!$A$1:$J$97</definedName>
    <definedName function="false" hidden="false" localSheetId="0" name="_xlnm.Print_Titles" vbProcedure="false">PLANILHA!$7:$10</definedName>
    <definedName function="false" hidden="false" name="COMP_SIURB_JUL_18" vbProcedure="false">[1]Comp_EDIF_SIURB_SET13!$A$1:$J$13272</definedName>
    <definedName function="false" hidden="false" name="COMP_SIURB_SET_13" vbProcedure="false">[2]Comp_EDIF_SIURB_SET13!$A$1:$J$13272</definedName>
    <definedName function="false" hidden="false" name="CPOS" vbProcedure="false">[3]CPOS!$A$1:$F$4117</definedName>
    <definedName function="false" hidden="false" name="EDIF" vbProcedure="false">[3]EDIF!$A$1:$D$2782</definedName>
    <definedName function="false" hidden="false" name="MERCADO" vbProcedure="false">#N/A</definedName>
    <definedName function="false" hidden="false" name="MERCADO1" vbProcedure="false">[4]MERCADO!$A$10:$G$438</definedName>
    <definedName function="false" hidden="false" name="SINAPI" vbProcedure="false">[5]SINAPI!$A$8:$D$4171</definedName>
    <definedName function="false" hidden="false" name="SIURB" vbProcedure="false">'[5]siurb com sinapi'!$B$6:$H$13760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<sst xmlns="http://schemas.openxmlformats.org/spreadsheetml/2006/main" count="349" uniqueCount="219">
  <si>
    <r>
      <rPr>
        <b val="true"/>
        <sz val="22"/>
        <rFont val="Arial"/>
        <family val="2"/>
        <charset val="1"/>
      </rPr>
      <t xml:space="preserve">MUNICÍPIO DE CAÇAPAVA                                                                                                 </t>
    </r>
    <r>
      <rPr>
        <b val="true"/>
        <sz val="12"/>
        <rFont val="Arial"/>
        <family val="2"/>
        <charset val="1"/>
      </rPr>
      <t xml:space="preserve">ESTADO DE SÃO PAULO                                                                                                                                                                                                         </t>
    </r>
    <r>
      <rPr>
        <b val="true"/>
        <sz val="20"/>
        <rFont val="Arial"/>
        <family val="2"/>
        <charset val="1"/>
      </rPr>
      <t xml:space="preserve">SECRETARIA MUNICIPAL DE OBRAS E SERVIÇOS MUNICIPAIS</t>
    </r>
  </si>
  <si>
    <t xml:space="preserve">Objeto:</t>
  </si>
  <si>
    <t xml:space="preserve">Contratação de empresa especializada para construção de Pista de Skate "Big Pool"</t>
  </si>
  <si>
    <t xml:space="preserve">Local: </t>
  </si>
  <si>
    <t xml:space="preserve">Rua Vereador Geraldo Nogueira da Silva, s/n - Vila Centenário - Caçapava / SP</t>
  </si>
  <si>
    <t xml:space="preserve">BDI:</t>
  </si>
  <si>
    <t xml:space="preserve">Fonte Data Base:</t>
  </si>
  <si>
    <t xml:space="preserve">SIURB - JULHO 2022, SINAPI - JANEIRO 2023, CDHU - NOVEMBRO 2022 e FDE - JANEIRO 2023 (SEM DESONERAÇÃO)</t>
  </si>
  <si>
    <t xml:space="preserve">Item</t>
  </si>
  <si>
    <t xml:space="preserve">Planilha</t>
  </si>
  <si>
    <t xml:space="preserve">Código</t>
  </si>
  <si>
    <t xml:space="preserve">Descrição dos Serviços</t>
  </si>
  <si>
    <t xml:space="preserve">Unid.</t>
  </si>
  <si>
    <t xml:space="preserve">Quant.</t>
  </si>
  <si>
    <t xml:space="preserve">Custo Unitário</t>
  </si>
  <si>
    <t xml:space="preserve">Custo Total</t>
  </si>
  <si>
    <t xml:space="preserve">Sem BDI</t>
  </si>
  <si>
    <t xml:space="preserve">Com BDI</t>
  </si>
  <si>
    <t xml:space="preserve">1 - SERVIÇOS PRELIMINARES</t>
  </si>
  <si>
    <t xml:space="preserve">1.1</t>
  </si>
  <si>
    <t xml:space="preserve">CDHU</t>
  </si>
  <si>
    <t xml:space="preserve">02.08.040</t>
  </si>
  <si>
    <t xml:space="preserve">Placa em lona com impressão digital e requadro em metalon</t>
  </si>
  <si>
    <t xml:space="preserve">M2</t>
  </si>
  <si>
    <t xml:space="preserve">1.2</t>
  </si>
  <si>
    <t xml:space="preserve">02.02.130</t>
  </si>
  <si>
    <t xml:space="preserve">Locação de container tipo escritório com 1 vaso sanitário, 1 lavatório e 1
ponto para chuveiro ‐ área mínima de 13,80 m² - Escritório</t>
  </si>
  <si>
    <t xml:space="preserve">UNMES   </t>
  </si>
  <si>
    <t xml:space="preserve">1.3</t>
  </si>
  <si>
    <t xml:space="preserve"> 02.02.130</t>
  </si>
  <si>
    <t xml:space="preserve">Locação de container tipo escritório com 1 vaso sanitário, 1 lavatório e 1
ponto para chuveiro ‐ área mínima de 13,80 m² - Almoxarifado</t>
  </si>
  <si>
    <t xml:space="preserve">UNMES</t>
  </si>
  <si>
    <t xml:space="preserve">1.4</t>
  </si>
  <si>
    <t xml:space="preserve">SINAPI</t>
  </si>
  <si>
    <t xml:space="preserve">98459</t>
  </si>
  <si>
    <t xml:space="preserve">TAPUME COM TELHA METÁLICA. AF_05/2018 (CANTEIRO DE OBRAS) - com reaproveitamento</t>
  </si>
  <si>
    <t xml:space="preserve">M2    </t>
  </si>
  <si>
    <t xml:space="preserve">2 - TERRAPLANAGEM / MOVIMENTAÇÃO DE SOLO</t>
  </si>
  <si>
    <t xml:space="preserve">2.1</t>
  </si>
  <si>
    <t xml:space="preserve">SIURB</t>
  </si>
  <si>
    <t xml:space="preserve">04.11.00</t>
  </si>
  <si>
    <t xml:space="preserve">ESCAVAÇÃO MECÂNICA, CARGA E REMOÇÃO DE TERRA ATÉ A DISTÂNCIA MÉDIA DE 1,0KM</t>
  </si>
  <si>
    <t xml:space="preserve">M3</t>
  </si>
  <si>
    <t xml:space="preserve">2.2</t>
  </si>
  <si>
    <t xml:space="preserve">05.07.00</t>
  </si>
  <si>
    <t xml:space="preserve">REGULARIZAÇÃO E COMPACTAÇÃO DE RUAS DE TERRA (ROLO COMPACTADOR)</t>
  </si>
  <si>
    <t xml:space="preserve">2.3</t>
  </si>
  <si>
    <t xml:space="preserve">04.01.00</t>
  </si>
  <si>
    <t xml:space="preserve">ESCAVAÇÃO MANUAL PARA FUNDAÇÕES E VALAS COM PROFUNDIDADE MÉDIA MENOR OU IGUAL À 1,50M</t>
  </si>
  <si>
    <t xml:space="preserve">2.4</t>
  </si>
  <si>
    <t xml:space="preserve">04.08.00</t>
  </si>
  <si>
    <t xml:space="preserve">REATERRO COMPACTADO DE FUNDAÇÃO (MANUAL)</t>
  </si>
  <si>
    <t xml:space="preserve">2.5</t>
  </si>
  <si>
    <t xml:space="preserve">05.48.00</t>
  </si>
  <si>
    <t xml:space="preserve">BASE DE BRITA GRADUADA - REGULARIZAÇÃO DE TERRENO CORTE/ATERRO</t>
  </si>
  <si>
    <t xml:space="preserve">3 - DRENAGEM </t>
  </si>
  <si>
    <t xml:space="preserve">3.1</t>
  </si>
  <si>
    <t xml:space="preserve">3.2</t>
  </si>
  <si>
    <t xml:space="preserve">06.17.03</t>
  </si>
  <si>
    <t xml:space="preserve">FORNECIMENTO E ASSENTAMENTO DE TUBO EM POLIETILENO DE ALTA RESISTÊNCIA PEAD, COR PRETA, COM DN 300MM</t>
  </si>
  <si>
    <t xml:space="preserve">M</t>
  </si>
  <si>
    <t xml:space="preserve">3.3</t>
  </si>
  <si>
    <t xml:space="preserve">06.29.04</t>
  </si>
  <si>
    <t xml:space="preserve">FORNECIMENTO E ASSENTAMENTO DE TUBO DE PEAD CORRUGADO E PERFURADOPARA DRENAGEM - DIÂMETRO 6,0" (EM ACORDO COM AS NORMAS DNIT 093/06, NBR 15073 E NBR 14692) </t>
  </si>
  <si>
    <t xml:space="preserve">3.4</t>
  </si>
  <si>
    <t xml:space="preserve">08.26.00</t>
  </si>
  <si>
    <t xml:space="preserve">FORNECIMENTO  E APLICAÇÃO DE CONCRETO USINADO FCK=20,0MPA – BOMBEADO</t>
  </si>
  <si>
    <t xml:space="preserve">3.5</t>
  </si>
  <si>
    <t xml:space="preserve">06.65.27</t>
  </si>
  <si>
    <t xml:space="preserve">FORNECIMENTO DE GRELHA TIPO "BOCA DE LEÃO" DE PLÁSTICO CL. MÍNIMA 250 - 25T - DIM.APR=810X270MM - ABNT - T. ARTICU. P/ GAL. ÁGUAS PLUV.</t>
  </si>
  <si>
    <t xml:space="preserve">UN    </t>
  </si>
  <si>
    <t xml:space="preserve">4 - ESTRUTURAS / SERRALHERIA / ARMADURA / CONCRETO</t>
  </si>
  <si>
    <t xml:space="preserve">4.1</t>
  </si>
  <si>
    <t xml:space="preserve">11.18.060</t>
  </si>
  <si>
    <t xml:space="preserve">Lona plástica</t>
  </si>
  <si>
    <t xml:space="preserve">4.2</t>
  </si>
  <si>
    <t xml:space="preserve">4.3</t>
  </si>
  <si>
    <t xml:space="preserve">07.09.00</t>
  </si>
  <si>
    <t xml:space="preserve">FORNECIMENTO E APLICAÇÃO DE AÇO CA-50 - DIÂMETRO &lt;  ½"</t>
  </si>
  <si>
    <t xml:space="preserve">KG</t>
  </si>
  <si>
    <t xml:space="preserve">4.4</t>
  </si>
  <si>
    <t xml:space="preserve">ARMAÇÃO PARA EXECUÇÃO DE RADIER, PISO DE CONCRETO OU LAJE SOBRE SOLO,COM USO DE TELA Q-196. AF_09/2021</t>
  </si>
  <si>
    <t xml:space="preserve">4.5</t>
  </si>
  <si>
    <t xml:space="preserve">CHAPA DE ACO GALVANIZADA BITOLA GSG 14, E = 1,95 MM (15,60 KG/M2)</t>
  </si>
  <si>
    <t xml:space="preserve">4.6</t>
  </si>
  <si>
    <t xml:space="preserve">CANTONEIRA ACO ABAS IGUAIS (QUALQUER BITOLA), ESPESSURA ENTRE 1/8" E ¼"</t>
  </si>
  <si>
    <t xml:space="preserve">4.7</t>
  </si>
  <si>
    <t xml:space="preserve">TUBO DE AÇO GALVANIZADO COM COSTURA, CLASSE MÉDIA, CONEXÃO RANHURADA,DN 65 (2 1/2"), INSTALADO EM PRUMADAS - FORNECIMENTO E INSTALAÇÃO. AF_10/2020</t>
  </si>
  <si>
    <t xml:space="preserve">4.8</t>
  </si>
  <si>
    <t xml:space="preserve">BARRA DE ACO CHATO, RETANGULAR, 50,8 MM X 25,4 MM (L X E), 10,12 KG/M   </t>
  </si>
  <si>
    <t xml:space="preserve">4.9</t>
  </si>
  <si>
    <t xml:space="preserve">ORÇAMENTO</t>
  </si>
  <si>
    <t xml:space="preserve">BORDA ESPECIAL EM CONCRETO - POOL COPING - 30X60X2,5</t>
  </si>
  <si>
    <t xml:space="preserve">4.10</t>
  </si>
  <si>
    <t xml:space="preserve">18.12.020</t>
  </si>
  <si>
    <t xml:space="preserve">Revestimento em pastilha de porcelana natural ou esmaltada de 5x5 cm,assentado e rejuntado com argamassa colante industrializada</t>
  </si>
  <si>
    <t xml:space="preserve">4.11</t>
  </si>
  <si>
    <t xml:space="preserve">BARRA DE ACO CHATO, RETANGULAR, 50,8 MM X 12,7 MM (L X E), 5,06 KG/M             </t>
  </si>
  <si>
    <t xml:space="preserve">4.12</t>
  </si>
  <si>
    <t xml:space="preserve">CONCRETO USINADO BOMBEAVEL, CLASSE DE RESISTENCIA C35, COM BRITA 0 E 1, SLUMP = 100 +/- 20 MM, EXCLUI SERVICO DE BOMBEAMENTO (NBR 8953)      </t>
  </si>
  <si>
    <t xml:space="preserve">4.13</t>
  </si>
  <si>
    <t xml:space="preserve">SERVICO DE BOMBEAMENTO DE CONCRETO COM CONSUMO MINIMO DE 40 M3        </t>
  </si>
  <si>
    <t xml:space="preserve">4.14</t>
  </si>
  <si>
    <t xml:space="preserve">BOMBA DE PROJECAO DE CONCRETO, POTENCIA 10 CV, VAZAO 6 M3/H            </t>
  </si>
  <si>
    <t xml:space="preserve">UN</t>
  </si>
  <si>
    <t xml:space="preserve">4.15</t>
  </si>
  <si>
    <t xml:space="preserve">90979</t>
  </si>
  <si>
    <t xml:space="preserve">COMPRESSOR DE AR REBOCÁVEL, VAZÃO 748 PCM, PRESSÃO EFETIVA DE TRABALHO 102 PSI, MOTOR DIESEL, POTÊNCIA 210 CV - CHP DIURNO. AF_06/2015</t>
  </si>
  <si>
    <t xml:space="preserve">CHP</t>
  </si>
  <si>
    <t xml:space="preserve">4.16</t>
  </si>
  <si>
    <t xml:space="preserve">17.03.060</t>
  </si>
  <si>
    <t xml:space="preserve">Cimentado desempenado e alisado com corante (queimado)</t>
  </si>
  <si>
    <t xml:space="preserve">5 - FORMAS / GABARITOS</t>
  </si>
  <si>
    <t xml:space="preserve">5.1</t>
  </si>
  <si>
    <t xml:space="preserve">MONTAGEM E DESMONTAGEM DE FÔRMA DE VIGA, ESCORAMENTO COM GARFO DE MADEIRA, PÉ-DIREITO SIMPLES, EM CHAPA DE MADEIRA PLASTIFICADA, 10 UTILIZAÇÕES. AF_09/2020</t>
  </si>
  <si>
    <t xml:space="preserve">5.2</t>
  </si>
  <si>
    <t xml:space="preserve">5.3</t>
  </si>
  <si>
    <t xml:space="preserve">5.4</t>
  </si>
  <si>
    <t xml:space="preserve">5.5</t>
  </si>
  <si>
    <t xml:space="preserve">5.6</t>
  </si>
  <si>
    <t xml:space="preserve">6 - ACABAMENTOS</t>
  </si>
  <si>
    <t xml:space="preserve">6.1</t>
  </si>
  <si>
    <t xml:space="preserve">TRATAMENTO DE JUNTA DE DILATAÇÃO, COM TARUGO DE POLIETILENO E SELANTEPU, INCLUSO PREENCHIMENTO COM ESPUMA EXPANSIVA PU. AF_06/2018</t>
  </si>
  <si>
    <t xml:space="preserve">6.2</t>
  </si>
  <si>
    <t xml:space="preserve">IMPERMEABILIZAÇÃO DE SUPERFÍCIE COM MEMBRANA À BASE DE RESINA ACRÍLICA, 3 DEMÃOS. AF_06/2018</t>
  </si>
  <si>
    <t xml:space="preserve">6.3</t>
  </si>
  <si>
    <t xml:space="preserve">08.48.02</t>
  </si>
  <si>
    <t xml:space="preserve">PINTURA DE GRADIL DE FERRO, MODELO PMSP</t>
  </si>
  <si>
    <t xml:space="preserve">7 - OUTROS</t>
  </si>
  <si>
    <t xml:space="preserve">7.1</t>
  </si>
  <si>
    <t xml:space="preserve">55.01.020</t>
  </si>
  <si>
    <t xml:space="preserve">Limpeza final da obra</t>
  </si>
  <si>
    <t xml:space="preserve">8 - ELÉTRICA</t>
  </si>
  <si>
    <t xml:space="preserve">PADRÃO DE ENTRADA</t>
  </si>
  <si>
    <t xml:space="preserve">8.1</t>
  </si>
  <si>
    <t xml:space="preserve">COMP. 01</t>
  </si>
  <si>
    <t xml:space="preserve">ENTRADA DE ENERGIA ELÉTRICA, AÉREA, TRIFÁSICA, COM CAIXA DE SOBREPOR, CABO DE 35 MM2 E DISJUNTOR DIN 50A (NÃO INCLUSO O POSTE DE CONCRETO). AF_07/2020_PS</t>
  </si>
  <si>
    <t xml:space="preserve">8.2</t>
  </si>
  <si>
    <t xml:space="preserve">POSTE DE CONCRETO ARMADO DE SECAO DUPLO T, EXTENSAO DE 10,00 M, RESISTENCIADE 300 A 400 DAN, TIPO B OU D</t>
  </si>
  <si>
    <t xml:space="preserve">QUADROS</t>
  </si>
  <si>
    <t xml:space="preserve">8.3</t>
  </si>
  <si>
    <t xml:space="preserve">09.05.10</t>
  </si>
  <si>
    <t xml:space="preserve">QUADRO DE DISTRIBUIÇÃO EM CHAPA METÁLICA - PARA ATÉ 24 DISJUNTORES</t>
  </si>
  <si>
    <t xml:space="preserve">8.4</t>
  </si>
  <si>
    <t xml:space="preserve">37.24.045</t>
  </si>
  <si>
    <t xml:space="preserve">Dispositivo de proteção contra surto, 1 polo, monobloco, suportabilidade
&lt;=1,5kV, F+N / F+F, Un até 230/264V, curva de ensaio 8/20μs ‐ classe 3</t>
  </si>
  <si>
    <t xml:space="preserve">8.5</t>
  </si>
  <si>
    <t xml:space="preserve">DISJUNTOR TRIPOLAR TIPO NEMA, CORRENTE NOMINAL DE 60 ATÉ 100A - FORNECIMENTO E INSTALAÇÃO. AF_10/2020 (TERMOMAGNÉTICO)</t>
  </si>
  <si>
    <t xml:space="preserve">8.6</t>
  </si>
  <si>
    <t xml:space="preserve">DISJUNTOR TRIPOLAR TIPO DIN, CORRENTE NOMINAL DE 50A - FORNECIMENTO EINSTALAÇÃO. AF_10/2020 (TERMOMAGNÉTICO)</t>
  </si>
  <si>
    <t xml:space="preserve">8.7</t>
  </si>
  <si>
    <t xml:space="preserve">DISJUNTOR BIPOLAR TIPO DIN, CORRENTE NOMINAL DE 25A - FORNECIMENTO E INSTALAÇÃO. AF_10/2020</t>
  </si>
  <si>
    <t xml:space="preserve">8.8</t>
  </si>
  <si>
    <t xml:space="preserve">DISJUNTOR BIPOLAR TIPO DIN, CORRENTE NOMINAL DE 20A - FORNECIMENTO E INSTALAÇÃO. AF_10/2020</t>
  </si>
  <si>
    <t xml:space="preserve">INFRAESTRUTURA</t>
  </si>
  <si>
    <t xml:space="preserve">8.9</t>
  </si>
  <si>
    <t xml:space="preserve">38.04.080</t>
  </si>
  <si>
    <t xml:space="preserve">Eletroduto galvanizado conforme NBR13057 ‐ 1 1/4´ com acessórios</t>
  </si>
  <si>
    <t xml:space="preserve">8.10</t>
  </si>
  <si>
    <t xml:space="preserve">38.04.060</t>
  </si>
  <si>
    <t xml:space="preserve">Eletroduto galvanizado conforme NBR13057 ‐ 1´ com acessórios</t>
  </si>
  <si>
    <t xml:space="preserve">8.11</t>
  </si>
  <si>
    <t xml:space="preserve">68.20.120</t>
  </si>
  <si>
    <t xml:space="preserve">Bengala em PVC para ramal de entrada, diâmetro de 32 mm (UMA MUFLA DE 40MM)</t>
  </si>
  <si>
    <t xml:space="preserve">8.12</t>
  </si>
  <si>
    <t xml:space="preserve">41.10.500</t>
  </si>
  <si>
    <t xml:space="preserve">Poste telecônico reto em aço SAE 1010/1020 galvanizado a fogo, altura de 4,00 m</t>
  </si>
  <si>
    <t xml:space="preserve">8.13</t>
  </si>
  <si>
    <t xml:space="preserve">41.11.440</t>
  </si>
  <si>
    <t xml:space="preserve">Suporte tubular de fixação em poste para 1 luminária tipo pétala</t>
  </si>
  <si>
    <t xml:space="preserve">8.14</t>
  </si>
  <si>
    <t xml:space="preserve">41.11.450</t>
  </si>
  <si>
    <t xml:space="preserve">Suporte tubular de fixação em poste para 2 luminárias tipo pétala</t>
  </si>
  <si>
    <t xml:space="preserve">8.15</t>
  </si>
  <si>
    <t xml:space="preserve">41.10.490</t>
  </si>
  <si>
    <t xml:space="preserve">Poste telecônico reto em aço SAE 1010/1020 galvanizado a fogo, com base,
altura de 7,00 m</t>
  </si>
  <si>
    <t xml:space="preserve">8.16</t>
  </si>
  <si>
    <t xml:space="preserve">ELETRODUTO FLEXÍVEL CORRUGADO, PEAD, DN 50 (1 1/2"), PARA REDE ENTERRADA DE DISTRIBUIÇÃO DE ENERGIA ELÉTRICA - FORNECIMENTO E INSTALAÇÃO. AF_12/2021</t>
  </si>
  <si>
    <t xml:space="preserve">8.17</t>
  </si>
  <si>
    <t xml:space="preserve">FDE</t>
  </si>
  <si>
    <t xml:space="preserve">02.01.001</t>
  </si>
  <si>
    <t xml:space="preserve">ESCAVACAO MANUAL - PROFUNDIDADE ATE 1.80 M</t>
  </si>
  <si>
    <t xml:space="preserve">8.18</t>
  </si>
  <si>
    <t xml:space="preserve">08.04.060</t>
  </si>
  <si>
    <t xml:space="preserve">ENVELOPE DE CONCRETO PARA DUTOS</t>
  </si>
  <si>
    <t xml:space="preserve">CABOS</t>
  </si>
  <si>
    <t xml:space="preserve">8.19</t>
  </si>
  <si>
    <t xml:space="preserve">39.24.153</t>
  </si>
  <si>
    <t xml:space="preserve">Cabo de cobre flexível de 3 x 4 mm², isolamento 500 V ‐ isolação PP 70°C</t>
  </si>
  <si>
    <t xml:space="preserve">8.20</t>
  </si>
  <si>
    <t xml:space="preserve">CABO DE COBRE FLEXÍVEL ISOLADO, 10 MM², ANTI-CHAMA 450/750 V, PARA CIRCUITOS TERMINAIS - FORNECIMENTO E INSTALAÇÃO. AF_12/2015 (COR VERMELHO/PRETO/BRANCO)</t>
  </si>
  <si>
    <t xml:space="preserve">8.21</t>
  </si>
  <si>
    <t xml:space="preserve">CABO DE COBRE FLEXÍVEL ISOLADO, 10 MM², ANTI-CHAMA 450/750 V, PARA CIRCUITOS TERMINAIS - FORNECIMENTO E INSTALAÇÃO. AF_12/2015 (COR VERDE)</t>
  </si>
  <si>
    <t xml:space="preserve">8.22</t>
  </si>
  <si>
    <t xml:space="preserve">CABO DE COBRE FLEXÍVEL ISOLADO, 35 MM², ANTI-CHAMA 0,6/1,0 KV, PARA REDE ENTERRADA DE DISTRIBUIÇÃO DE ENERGIA ELÉTRICA - FORNECIMENTO E INSTALAÇÃO. AF_12/2021 - COR VERMELHO, PRETO E BRANCO (FASE)</t>
  </si>
  <si>
    <t xml:space="preserve">8.23</t>
  </si>
  <si>
    <t xml:space="preserve">39.05.070</t>
  </si>
  <si>
    <t xml:space="preserve">Cabo de cobre de 3x35 mm², isolamento 8,7/15 kV ‐ isolação EPR 90°C</t>
  </si>
  <si>
    <t xml:space="preserve">ILUMINAÇÃO</t>
  </si>
  <si>
    <t xml:space="preserve">8.24</t>
  </si>
  <si>
    <t xml:space="preserve">LUMINÁRIA DE LED PARA ILUMINAÇÃO PÚBLICA, DE 181 W ATÉ 239 W - FORNECIMENTO E INSTALAÇÃO. AF_08/2020</t>
  </si>
  <si>
    <t xml:space="preserve">8.25</t>
  </si>
  <si>
    <t xml:space="preserve">RELÉ FOTOELÉTRICO PARA COMANDO DE ILUMINAÇÃO EXTERNA 1000 W - FORNECIMENTO E INSTALAÇÃO. AF_08/2020</t>
  </si>
  <si>
    <t xml:space="preserve">8.26</t>
  </si>
  <si>
    <t xml:space="preserve">COMP.02</t>
  </si>
  <si>
    <t xml:space="preserve">REFLETOR DE LED 200W </t>
  </si>
  <si>
    <t xml:space="preserve">SISTEMA DE ATERRAMENTO</t>
  </si>
  <si>
    <t xml:space="preserve">8.27</t>
  </si>
  <si>
    <t xml:space="preserve">09.13.027</t>
  </si>
  <si>
    <t xml:space="preserve">TERRA SIMPLES - 1 HASTE COM CAIXA DE INSPEÇÃO E TAMPA DE CONCRETO</t>
  </si>
  <si>
    <t xml:space="preserve">8.28</t>
  </si>
  <si>
    <t xml:space="preserve">CORDOALHA DE COBRE NU 50 MM², ENTERRADA, SEM ISOLADOR - FORNECIMENTO EINSTALAÇÃO. AF_12/2017</t>
  </si>
  <si>
    <t xml:space="preserve">8.29</t>
  </si>
  <si>
    <t xml:space="preserve">CABO DE COBRE FLEXÍVEL ISOLADO, 16 MM², ANTI-CHAMA 450/750 V, PARA CIRCUITOS TERMINAIS - FORNECIMENTO E INSTALAÇÃO. AF_12/2015 (COR VERDE)</t>
  </si>
  <si>
    <t xml:space="preserve">TOTAL</t>
  </si>
  <si>
    <t xml:space="preserve">ENG.º EMERSON KIOGI TANAKA</t>
  </si>
  <si>
    <t xml:space="preserve">PÉTALA GONÇALVES LACERDA</t>
  </si>
  <si>
    <t xml:space="preserve">Secretário Municipal de Obras e Serviços Municipais</t>
  </si>
  <si>
    <t xml:space="preserve">Prefeita Municipal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</si>
</sst>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_(&quot;R$&quot;* #,##0.00_);_(&quot;R$&quot;* \(#,##0.00\);_(&quot;R$&quot;* \-??_);_(@_)"/>
    <numFmt numFmtId="166" formatCode="_([$€-2]* #,##0.00_);_([$€-2]* \(#,##0.00\);_([$€-2]* \-??_)"/>
    <numFmt numFmtId="167" formatCode="0%"/>
    <numFmt numFmtId="168" formatCode="[$R$-416]\ #,##0.00;[RED]\-[$R$-416]\ #,##0.00"/>
    <numFmt numFmtId="169" formatCode="_(* #,##0.00_);_(* \(#,##0.00\);_(* \-??_);_(@_)"/>
    <numFmt numFmtId="170" formatCode="#,##0.00\ ;&quot; (&quot;#,##0.00\);&quot; -&quot;#\ ;@\ "/>
    <numFmt numFmtId="171" formatCode="_-* #,##0.00_-;\-* #,##0.00_-;_-* \-??_-;_-@_-"/>
    <numFmt numFmtId="172" formatCode="&quot;R$ &quot;#,##0.00"/>
    <numFmt numFmtId="173" formatCode="0.00%"/>
    <numFmt numFmtId="174" formatCode="mmm/yy"/>
    <numFmt numFmtId="175" formatCode="#,##0.00"/>
    <numFmt numFmtId="176" formatCode="@"/>
    <numFmt numFmtId="177" formatCode="_-&quot;R$ &quot;* #,##0.00_-;&quot;-R$ &quot;* #,##0.00_-;_-&quot;R$ &quot;* \-??_-;_-@_-"/>
    <numFmt numFmtId="178" formatCode="d/m/yyyy"/>
  </numFmts>
  <fonts count="20">
    <font>
      <sz val="11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1"/>
      <family val="0"/>
      <charset val="1"/>
    </font>
    <font>
      <b val="true"/>
      <i val="true"/>
      <sz val="16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i val="true"/>
      <u val="single"/>
      <sz val="11"/>
      <color rgb="FF000000"/>
      <name val="Arial"/>
      <family val="2"/>
      <charset val="1"/>
    </font>
    <font>
      <sz val="11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20"/>
      <name val="Arial"/>
      <family val="2"/>
      <charset val="1"/>
    </font>
    <font>
      <sz val="12"/>
      <name val="Arial"/>
      <family val="2"/>
      <charset val="1"/>
    </font>
    <font>
      <sz val="8"/>
      <name val="Arial"/>
      <family val="2"/>
      <charset val="1"/>
    </font>
    <font>
      <sz val="12"/>
      <color rgb="FF0070C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11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00B0F0"/>
        <bgColor rgb="FF33CCCC"/>
      </patternFill>
    </fill>
    <fill>
      <patternFill patternType="solid">
        <fgColor rgb="FFFFFFFF"/>
        <bgColor rgb="FFFFFFCC"/>
      </patternFill>
    </fill>
  </fills>
  <borders count="51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5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8" fontId="1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4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6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72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3" fontId="15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4" fontId="15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3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3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5" fontId="17" fillId="3" borderId="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2" fontId="17" fillId="3" borderId="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5" fontId="17" fillId="3" borderId="1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6" fontId="13" fillId="2" borderId="11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11" xfId="2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13" fillId="2" borderId="11" xfId="2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13" fillId="2" borderId="1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13" fillId="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13" fillId="2" borderId="11" xfId="2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3" fillId="2" borderId="13" xfId="2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13" fillId="2" borderId="0" xfId="2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3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15" fillId="2" borderId="1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2" fontId="15" fillId="2" borderId="1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2" borderId="1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7" fontId="13" fillId="2" borderId="17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2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4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4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4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4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15" fillId="4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8" fillId="4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7" fontId="15" fillId="4" borderId="20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4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4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4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4" borderId="2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4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15" fillId="4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8" fillId="4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7" fontId="15" fillId="4" borderId="24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4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4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4" borderId="27" xfId="4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4" borderId="2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4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15" fillId="4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8" fillId="4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7" fontId="15" fillId="4" borderId="28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15" fillId="2" borderId="3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2" fontId="15" fillId="2" borderId="3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2" borderId="3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7" fontId="13" fillId="2" borderId="33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1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4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4" borderId="3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8" fontId="18" fillId="4" borderId="35" xfId="4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4" borderId="3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4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8" fillId="4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4" borderId="23" xfId="4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4" borderId="2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4" borderId="2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4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15" fillId="4" borderId="3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8" fillId="4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4" borderId="35" xfId="4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5" fillId="4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5" fillId="4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5" fillId="4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4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15" fillId="2" borderId="4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2" fontId="15" fillId="2" borderId="4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2" borderId="4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7" fontId="13" fillId="2" borderId="43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8" fillId="4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4" borderId="4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4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15" fillId="4" borderId="3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8" fillId="4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7" fontId="15" fillId="4" borderId="36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4" borderId="4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4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4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72" fontId="15" fillId="4" borderId="23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4" borderId="4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7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4" borderId="2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4" borderId="4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4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5" fillId="4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7" fontId="1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8" fillId="4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4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4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4" borderId="15" xfId="4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4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4" borderId="4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15" fillId="4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5" fillId="4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5" fillId="4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7" fontId="15" fillId="4" borderId="17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4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4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2" borderId="4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15" fillId="2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8" fillId="2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7" fontId="15" fillId="2" borderId="17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4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8" fontId="18" fillId="4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4" borderId="2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2" fontId="15" fillId="2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4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5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15" fillId="0" borderId="3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5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8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7" fontId="15" fillId="0" borderId="50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7" fontId="15" fillId="4" borderId="50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5" fontId="13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7" fontId="13" fillId="2" borderId="1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1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4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3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Ênfase1 100" xfId="20"/>
    <cellStyle name="60% - Ênfase6 37" xfId="21"/>
    <cellStyle name="Heading 3" xfId="22"/>
    <cellStyle name="Moeda 2 2" xfId="23"/>
    <cellStyle name="Normal 11 2" xfId="24"/>
    <cellStyle name="Normal 2" xfId="25"/>
    <cellStyle name="Normal 2 10" xfId="26"/>
    <cellStyle name="Normal 2 13" xfId="27"/>
    <cellStyle name="Normal 2 2" xfId="28"/>
    <cellStyle name="Normal 2 4" xfId="29"/>
    <cellStyle name="Normal 3" xfId="30"/>
    <cellStyle name="Normal 3 2" xfId="31"/>
    <cellStyle name="Normal 3 3" xfId="32"/>
    <cellStyle name="Normal 4" xfId="33"/>
    <cellStyle name="Normal 5" xfId="34"/>
    <cellStyle name="Normal 5 2" xfId="35"/>
    <cellStyle name="Normal 6" xfId="36"/>
    <cellStyle name="Normal 7" xfId="37"/>
    <cellStyle name="Normal 8" xfId="38"/>
    <cellStyle name="Normal 9" xfId="39"/>
    <cellStyle name="Normal_Pesquisa no referencial 10 de maio de 2013" xfId="40"/>
    <cellStyle name="Normal_Plan1" xfId="41"/>
    <cellStyle name="Porcentagem 2" xfId="42"/>
    <cellStyle name="Result 4" xfId="43"/>
    <cellStyle name="Resultado2" xfId="44"/>
    <cellStyle name="Separador de milhares 2" xfId="45"/>
    <cellStyle name="Separador de milhares 2 5" xfId="46"/>
    <cellStyle name="Separador de milhares 2 5 2" xfId="47"/>
    <cellStyle name="Separador de milhares 4" xfId="48"/>
    <cellStyle name="Vírgula 2" xfId="49"/>
    <cellStyle name="Vírgula 3" xfId="50"/>
    <cellStyle name="Vírgula 3 2" xfId="51"/>
    <cellStyle name="Vírgula 4" xfId="52"/>
  </cellStyles>
  <dxfs count="1">
    <dxf>
      <font>
        <color rgb="FFFFFFFF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externalLink" Target="externalLinks/externalLink5.xml"/><Relationship Id="rId8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544320</xdr:colOff>
      <xdr:row>0</xdr:row>
      <xdr:rowOff>118080</xdr:rowOff>
    </xdr:from>
    <xdr:to>
      <xdr:col>2</xdr:col>
      <xdr:colOff>246600</xdr:colOff>
      <xdr:row>1</xdr:row>
      <xdr:rowOff>488160</xdr:rowOff>
    </xdr:to>
    <xdr:pic>
      <xdr:nvPicPr>
        <xdr:cNvPr id="0" name="Imagem 2" descr=""/>
        <xdr:cNvPicPr/>
      </xdr:nvPicPr>
      <xdr:blipFill>
        <a:blip r:embed="rId1"/>
        <a:stretch/>
      </xdr:blipFill>
      <xdr:spPr>
        <a:xfrm>
          <a:off x="544320" y="118080"/>
          <a:ext cx="1453680" cy="998640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file://192.168.1.31/C:/C:/C:/E:/EMEF%20Shirley%20Guio/CEU%20Novo%20Mundo-%20Estrutura%20Concreto/Users/x145291/Downloads/REV.2%20tabelas%20siurb%20sinapi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file://192.168.1.31/C:/C:/C:/C:/EMEF%20Shirley%20Guio/CEU%20Novo%20Mundo-%20Estrutura%20Concreto/Users/x145291/Downloads/REV.2%20tabelas%20siurb%20sinapi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file://192.168.1.31/C:/C:/C:/C:/EMEF%20Shirley%20Guio/CEU%20Novo%20Mundo-%20Estrutura%20Concreto/Users/x106908/Desktop/Hosp%20Waldomiro%20Paula%20rev%2001/MEMORIA%20DE%20CALCULO%20WALDOMIRO%20FASE%201%20R3%2026-05-2015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file://192.168.1.31/C:/C:/C:/E:/EMEF%20Shirley%20Guio/CEU%20Novo%20Mundo-%20Estrutura%20Concreto/Users/x175904/Documents/ORDENS%20DE%20SERVI&#199;O/ORDEM%20DE%20SERVI&#199;O%20CEI%20SETOR%200308%20(revis&#227;o)/CEI%200308_revis&#227;o%20abril-14/Anexo%20II%20-CEI%20no%20setor%200308%20R2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file://192.168.1.31/C:/C:/C:/C:/EMEF%20Shirley%20Guio/CEU%20Novo%20Mundo-%20Estrutura%20Concreto/Users/x175904/Documents/CSP_jefferson/Anexo%20II%20-CEI%20no%20setor%205805%20-%20anexo%20ao%20CEU%20PedreiraAlvarenga%20-%20Padr&#227;o%202008_Final_REV.1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urb com sinapi"/>
      <sheetName val="SINAPI SET-13"/>
      <sheetName val="SINAPI INSUMOS"/>
      <sheetName val="MERCADO"/>
      <sheetName val="Comp_EDIF_SIURB_SET13"/>
      <sheetName val="INSUMOS_EDIF_SIURB_SET1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urb com sinapi"/>
      <sheetName val="SINAPI SET-13"/>
      <sheetName val="SINAPI INSUMOS"/>
      <sheetName val="MERCADO"/>
      <sheetName val="Comp_EDIF_SIURB_SET13"/>
      <sheetName val="INSUMOS_EDIF_SIURB_SET1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memoria"/>
      <sheetName val="blocos e baldrames"/>
      <sheetName val="alvenaria"/>
      <sheetName val="esquadrias"/>
      <sheetName val="revest"/>
      <sheetName val="revest R"/>
      <sheetName val="fachadas"/>
      <sheetName val="arm-estante-batemacas CORTINAS"/>
      <sheetName val="tampos-piso tatil"/>
      <sheetName val="hidráulica LOUÇAS"/>
      <sheetName val="hidráulica AF"/>
      <sheetName val="hidráulica ESGOTO"/>
      <sheetName val="gases medicinais"/>
      <sheetName val="eletrica quadros"/>
      <sheetName val="eletrica iluminação"/>
      <sheetName val="eletrica tomadas"/>
      <sheetName val="CABOS DE ALIMENTAÇÃO"/>
      <sheetName val="log-tel-enf"/>
      <sheetName val="Ar Condicionado"/>
      <sheetName val="eletrica AR CONDICIO"/>
      <sheetName val="SINAPI"/>
      <sheetName val="EDIF"/>
      <sheetName val="CPOS"/>
      <sheetName val="hidraulic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siurb com sinapi"/>
      <sheetName val="SINAPI"/>
      <sheetName val="MERCADO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an Geral  B "/>
      <sheetName val="siurb com sinapi"/>
      <sheetName val="SINAPI"/>
      <sheetName val="MERCADO"/>
      <sheetName val="AUX_EDIF"/>
      <sheetName val="Comp_EDIF_SIURB_SET13"/>
      <sheetName val="INSUMOS_EDIF_SIURB_SET1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O97"/>
  <sheetViews>
    <sheetView showFormulas="false" showGridLines="true" showRowColHeaders="true" showZeros="true" rightToLeft="false" tabSelected="true" showOutlineSymbols="true" defaultGridColor="true" view="normal" topLeftCell="A94" colorId="64" zoomScale="60" zoomScaleNormal="60" zoomScalePageLayoutView="100" workbookViewId="0">
      <selection pane="topLeft" activeCell="AI23" activeCellId="0" sqref="AI23"/>
    </sheetView>
  </sheetViews>
  <sheetFormatPr defaultColWidth="8.9921875" defaultRowHeight="14.25" zeroHeight="false" outlineLevelRow="0" outlineLevelCol="0"/>
  <cols>
    <col collapsed="false" customWidth="false" hidden="false" outlineLevel="0" max="1" min="1" style="1" width="9"/>
    <col collapsed="false" customWidth="true" hidden="false" outlineLevel="0" max="2" min="2" style="1" width="13.63"/>
    <col collapsed="false" customWidth="true" hidden="false" outlineLevel="0" max="3" min="3" style="2" width="10.61"/>
    <col collapsed="false" customWidth="true" hidden="false" outlineLevel="0" max="4" min="4" style="1" width="60.62"/>
    <col collapsed="false" customWidth="true" hidden="false" outlineLevel="0" max="5" min="5" style="1" width="20.62"/>
    <col collapsed="false" customWidth="true" hidden="false" outlineLevel="0" max="6" min="6" style="3" width="8.62"/>
    <col collapsed="false" customWidth="true" hidden="false" outlineLevel="0" max="7" min="7" style="1" width="9.29"/>
    <col collapsed="false" customWidth="true" hidden="false" outlineLevel="0" max="8" min="8" style="4" width="15.52"/>
    <col collapsed="false" customWidth="true" hidden="false" outlineLevel="0" max="9" min="9" style="1" width="17.12"/>
    <col collapsed="false" customWidth="true" hidden="false" outlineLevel="0" max="10" min="10" style="1" width="17.39"/>
    <col collapsed="false" customWidth="true" hidden="false" outlineLevel="0" max="11" min="11" style="5" width="41.62"/>
    <col collapsed="false" customWidth="true" hidden="false" outlineLevel="0" max="12" min="12" style="6" width="32.13"/>
    <col collapsed="false" customWidth="true" hidden="false" outlineLevel="0" max="13" min="13" style="6" width="13.13"/>
    <col collapsed="false" customWidth="false" hidden="false" outlineLevel="0" max="67" min="14" style="6" width="9"/>
    <col collapsed="false" customWidth="false" hidden="false" outlineLevel="0" max="1024" min="68" style="1" width="9"/>
  </cols>
  <sheetData>
    <row r="1" s="11" customFormat="true" ht="49.5" hidden="false" customHeight="true" outlineLevel="0" collapsed="false">
      <c r="A1" s="7"/>
      <c r="B1" s="7"/>
      <c r="C1" s="7"/>
      <c r="D1" s="8" t="s">
        <v>0</v>
      </c>
      <c r="E1" s="8"/>
      <c r="F1" s="8"/>
      <c r="G1" s="8"/>
      <c r="H1" s="8"/>
      <c r="I1" s="8"/>
      <c r="J1" s="8"/>
      <c r="K1" s="9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</row>
    <row r="2" s="11" customFormat="true" ht="49.5" hidden="false" customHeight="true" outlineLevel="0" collapsed="false">
      <c r="A2" s="7"/>
      <c r="B2" s="7"/>
      <c r="C2" s="7"/>
      <c r="D2" s="8"/>
      <c r="E2" s="8"/>
      <c r="F2" s="8"/>
      <c r="G2" s="8"/>
      <c r="H2" s="8"/>
      <c r="I2" s="8"/>
      <c r="J2" s="8"/>
      <c r="K2" s="9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</row>
    <row r="3" s="16" customFormat="true" ht="19.5" hidden="false" customHeight="true" outlineLevel="0" collapsed="false">
      <c r="A3" s="12" t="s">
        <v>1</v>
      </c>
      <c r="B3" s="12"/>
      <c r="C3" s="12"/>
      <c r="D3" s="13" t="s">
        <v>2</v>
      </c>
      <c r="E3" s="13"/>
      <c r="F3" s="13"/>
      <c r="G3" s="13"/>
      <c r="H3" s="13"/>
      <c r="I3" s="13"/>
      <c r="J3" s="13"/>
      <c r="K3" s="14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</row>
    <row r="4" s="16" customFormat="true" ht="19.5" hidden="false" customHeight="true" outlineLevel="0" collapsed="false">
      <c r="A4" s="17" t="s">
        <v>3</v>
      </c>
      <c r="B4" s="17"/>
      <c r="C4" s="17"/>
      <c r="D4" s="18" t="s">
        <v>4</v>
      </c>
      <c r="E4" s="18"/>
      <c r="F4" s="18"/>
      <c r="G4" s="18"/>
      <c r="H4" s="18"/>
      <c r="I4" s="18"/>
      <c r="J4" s="18"/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</row>
    <row r="5" s="16" customFormat="true" ht="19.5" hidden="false" customHeight="true" outlineLevel="0" collapsed="false">
      <c r="A5" s="17" t="s">
        <v>5</v>
      </c>
      <c r="B5" s="17"/>
      <c r="C5" s="17"/>
      <c r="D5" s="19" t="n">
        <v>0.2034</v>
      </c>
      <c r="E5" s="19"/>
      <c r="F5" s="19"/>
      <c r="G5" s="19"/>
      <c r="H5" s="19"/>
      <c r="I5" s="19"/>
      <c r="J5" s="19"/>
      <c r="K5" s="1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</row>
    <row r="6" s="16" customFormat="true" ht="19.5" hidden="false" customHeight="true" outlineLevel="0" collapsed="false">
      <c r="A6" s="20" t="s">
        <v>6</v>
      </c>
      <c r="B6" s="20"/>
      <c r="C6" s="20"/>
      <c r="D6" s="21" t="s">
        <v>7</v>
      </c>
      <c r="E6" s="21"/>
      <c r="F6" s="21"/>
      <c r="G6" s="21"/>
      <c r="H6" s="21"/>
      <c r="I6" s="21"/>
      <c r="J6" s="21"/>
      <c r="K6" s="14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</row>
    <row r="7" s="16" customFormat="true" ht="4.5" hidden="false" customHeight="true" outlineLevel="0" collapsed="false">
      <c r="A7" s="22"/>
      <c r="B7" s="23"/>
      <c r="C7" s="23"/>
      <c r="D7" s="24"/>
      <c r="E7" s="24"/>
      <c r="F7" s="23"/>
      <c r="G7" s="25"/>
      <c r="H7" s="26"/>
      <c r="I7" s="25"/>
      <c r="J7" s="27"/>
      <c r="K7" s="14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</row>
    <row r="8" s="16" customFormat="true" ht="19.5" hidden="false" customHeight="true" outlineLevel="0" collapsed="false">
      <c r="A8" s="28" t="s">
        <v>8</v>
      </c>
      <c r="B8" s="28" t="s">
        <v>9</v>
      </c>
      <c r="C8" s="29" t="s">
        <v>10</v>
      </c>
      <c r="D8" s="28" t="s">
        <v>11</v>
      </c>
      <c r="E8" s="28"/>
      <c r="F8" s="30" t="s">
        <v>12</v>
      </c>
      <c r="G8" s="31" t="s">
        <v>13</v>
      </c>
      <c r="H8" s="32" t="s">
        <v>14</v>
      </c>
      <c r="I8" s="32"/>
      <c r="J8" s="33" t="s">
        <v>15</v>
      </c>
      <c r="K8" s="14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</row>
    <row r="9" s="38" customFormat="true" ht="19.5" hidden="false" customHeight="true" outlineLevel="0" collapsed="false">
      <c r="A9" s="28"/>
      <c r="B9" s="28"/>
      <c r="C9" s="29"/>
      <c r="D9" s="28"/>
      <c r="E9" s="28"/>
      <c r="F9" s="30"/>
      <c r="G9" s="31"/>
      <c r="H9" s="34" t="s">
        <v>16</v>
      </c>
      <c r="I9" s="35" t="s">
        <v>17</v>
      </c>
      <c r="J9" s="33"/>
      <c r="K9" s="36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</row>
    <row r="10" s="40" customFormat="true" ht="4.5" hidden="false" customHeight="true" outlineLevel="0" collapsed="false">
      <c r="A10" s="39"/>
      <c r="B10" s="23"/>
      <c r="C10" s="23"/>
      <c r="D10" s="24"/>
      <c r="E10" s="24"/>
      <c r="F10" s="23"/>
      <c r="G10" s="25"/>
      <c r="H10" s="26"/>
      <c r="I10" s="25"/>
      <c r="J10" s="27"/>
      <c r="K10" s="36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</row>
    <row r="11" s="49" customFormat="true" ht="19.5" hidden="false" customHeight="true" outlineLevel="0" collapsed="false">
      <c r="A11" s="41" t="s">
        <v>18</v>
      </c>
      <c r="B11" s="41"/>
      <c r="C11" s="41"/>
      <c r="D11" s="41"/>
      <c r="E11" s="41"/>
      <c r="F11" s="42"/>
      <c r="G11" s="43"/>
      <c r="H11" s="44"/>
      <c r="I11" s="45"/>
      <c r="J11" s="46" t="n">
        <f aca="false">ROUND(SUM(J12:J15),2)</f>
        <v>0</v>
      </c>
      <c r="K11" s="36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</row>
    <row r="12" s="40" customFormat="true" ht="19.5" hidden="false" customHeight="true" outlineLevel="0" collapsed="false">
      <c r="A12" s="50" t="s">
        <v>19</v>
      </c>
      <c r="B12" s="51" t="s">
        <v>20</v>
      </c>
      <c r="C12" s="51" t="s">
        <v>21</v>
      </c>
      <c r="D12" s="52" t="s">
        <v>22</v>
      </c>
      <c r="E12" s="52"/>
      <c r="F12" s="53" t="s">
        <v>23</v>
      </c>
      <c r="G12" s="54" t="n">
        <v>6</v>
      </c>
      <c r="H12" s="55"/>
      <c r="I12" s="55" t="n">
        <f aca="false">ROUND(SUM(H12*1.2034),2)</f>
        <v>0</v>
      </c>
      <c r="J12" s="56" t="n">
        <f aca="false">ROUND(SUM(I12*G12),2)</f>
        <v>0</v>
      </c>
      <c r="K12" s="36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</row>
    <row r="13" s="40" customFormat="true" ht="39.75" hidden="false" customHeight="true" outlineLevel="0" collapsed="false">
      <c r="A13" s="57" t="s">
        <v>24</v>
      </c>
      <c r="B13" s="58" t="s">
        <v>20</v>
      </c>
      <c r="C13" s="59" t="s">
        <v>25</v>
      </c>
      <c r="D13" s="60" t="s">
        <v>26</v>
      </c>
      <c r="E13" s="60"/>
      <c r="F13" s="61" t="s">
        <v>27</v>
      </c>
      <c r="G13" s="62" t="n">
        <v>4</v>
      </c>
      <c r="H13" s="63"/>
      <c r="I13" s="63" t="n">
        <f aca="false">ROUND(SUM(H13*1.2034),2)</f>
        <v>0</v>
      </c>
      <c r="J13" s="64" t="n">
        <f aca="false">ROUND(SUM(I13*G13),2)</f>
        <v>0</v>
      </c>
      <c r="K13" s="36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</row>
    <row r="14" s="40" customFormat="true" ht="39.75" hidden="false" customHeight="true" outlineLevel="0" collapsed="false">
      <c r="A14" s="57" t="s">
        <v>28</v>
      </c>
      <c r="B14" s="58" t="s">
        <v>20</v>
      </c>
      <c r="C14" s="59" t="s">
        <v>29</v>
      </c>
      <c r="D14" s="60" t="s">
        <v>30</v>
      </c>
      <c r="E14" s="60"/>
      <c r="F14" s="61" t="s">
        <v>31</v>
      </c>
      <c r="G14" s="62" t="n">
        <v>4</v>
      </c>
      <c r="H14" s="63"/>
      <c r="I14" s="63" t="n">
        <f aca="false">ROUND(SUM(H14*1.2034),2)</f>
        <v>0</v>
      </c>
      <c r="J14" s="64" t="n">
        <f aca="false">ROUND(SUM(I14*G14),2)</f>
        <v>0</v>
      </c>
      <c r="K14" s="36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</row>
    <row r="15" s="40" customFormat="true" ht="39.75" hidden="false" customHeight="true" outlineLevel="0" collapsed="false">
      <c r="A15" s="65" t="s">
        <v>32</v>
      </c>
      <c r="B15" s="66" t="s">
        <v>33</v>
      </c>
      <c r="C15" s="67" t="s">
        <v>34</v>
      </c>
      <c r="D15" s="68" t="s">
        <v>35</v>
      </c>
      <c r="E15" s="68"/>
      <c r="F15" s="69" t="s">
        <v>36</v>
      </c>
      <c r="G15" s="70" t="n">
        <v>139</v>
      </c>
      <c r="H15" s="71"/>
      <c r="I15" s="71" t="n">
        <f aca="false">ROUND(SUM(H15*1.2034),2)</f>
        <v>0</v>
      </c>
      <c r="J15" s="72" t="n">
        <f aca="false">ROUND(SUM(I15*G15),2)</f>
        <v>0</v>
      </c>
      <c r="K15" s="36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</row>
    <row r="16" s="79" customFormat="true" ht="19.5" hidden="false" customHeight="true" outlineLevel="0" collapsed="false">
      <c r="A16" s="73" t="s">
        <v>37</v>
      </c>
      <c r="B16" s="73"/>
      <c r="C16" s="73"/>
      <c r="D16" s="73"/>
      <c r="E16" s="73"/>
      <c r="F16" s="74"/>
      <c r="G16" s="75"/>
      <c r="H16" s="76"/>
      <c r="I16" s="77"/>
      <c r="J16" s="78" t="n">
        <f aca="false">ROUND(SUM(J17:J21),2)</f>
        <v>0</v>
      </c>
      <c r="K16" s="36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</row>
    <row r="17" s="40" customFormat="true" ht="39.75" hidden="false" customHeight="true" outlineLevel="0" collapsed="false">
      <c r="A17" s="80" t="s">
        <v>38</v>
      </c>
      <c r="B17" s="81" t="s">
        <v>39</v>
      </c>
      <c r="C17" s="82" t="s">
        <v>40</v>
      </c>
      <c r="D17" s="83" t="s">
        <v>41</v>
      </c>
      <c r="E17" s="83"/>
      <c r="F17" s="84" t="s">
        <v>42</v>
      </c>
      <c r="G17" s="54" t="n">
        <v>930</v>
      </c>
      <c r="H17" s="55"/>
      <c r="I17" s="85" t="n">
        <f aca="false">ROUND(SUM(H17*1.2034),2)</f>
        <v>0</v>
      </c>
      <c r="J17" s="56" t="n">
        <f aca="false">ROUND(SUM(I17*G17),2)</f>
        <v>0</v>
      </c>
      <c r="K17" s="36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</row>
    <row r="18" s="40" customFormat="true" ht="19.5" hidden="false" customHeight="true" outlineLevel="0" collapsed="false">
      <c r="A18" s="57" t="s">
        <v>43</v>
      </c>
      <c r="B18" s="58" t="s">
        <v>39</v>
      </c>
      <c r="C18" s="86" t="s">
        <v>44</v>
      </c>
      <c r="D18" s="87" t="s">
        <v>45</v>
      </c>
      <c r="E18" s="87"/>
      <c r="F18" s="61" t="s">
        <v>23</v>
      </c>
      <c r="G18" s="62" t="n">
        <v>2173.7</v>
      </c>
      <c r="H18" s="63"/>
      <c r="I18" s="85" t="n">
        <f aca="false">ROUND(SUM(H18*1.2034),2)</f>
        <v>0</v>
      </c>
      <c r="J18" s="56" t="n">
        <f aca="false">ROUND(SUM(I18*G18),2)</f>
        <v>0</v>
      </c>
      <c r="K18" s="36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</row>
    <row r="19" s="40" customFormat="true" ht="39.75" hidden="false" customHeight="true" outlineLevel="0" collapsed="false">
      <c r="A19" s="57" t="s">
        <v>46</v>
      </c>
      <c r="B19" s="58" t="s">
        <v>39</v>
      </c>
      <c r="C19" s="86" t="s">
        <v>47</v>
      </c>
      <c r="D19" s="60" t="s">
        <v>48</v>
      </c>
      <c r="E19" s="60"/>
      <c r="F19" s="61" t="s">
        <v>42</v>
      </c>
      <c r="G19" s="62" t="n">
        <v>334</v>
      </c>
      <c r="H19" s="63"/>
      <c r="I19" s="85" t="n">
        <f aca="false">ROUND(SUM(H19*1.2034),2)</f>
        <v>0</v>
      </c>
      <c r="J19" s="56" t="n">
        <f aca="false">ROUND(SUM(I19*G19),2)</f>
        <v>0</v>
      </c>
      <c r="K19" s="36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</row>
    <row r="20" s="40" customFormat="true" ht="19.5" hidden="false" customHeight="true" outlineLevel="0" collapsed="false">
      <c r="A20" s="57" t="s">
        <v>49</v>
      </c>
      <c r="B20" s="58" t="s">
        <v>39</v>
      </c>
      <c r="C20" s="86" t="s">
        <v>50</v>
      </c>
      <c r="D20" s="87" t="s">
        <v>51</v>
      </c>
      <c r="E20" s="87"/>
      <c r="F20" s="61" t="s">
        <v>42</v>
      </c>
      <c r="G20" s="62" t="n">
        <v>652</v>
      </c>
      <c r="H20" s="63"/>
      <c r="I20" s="85" t="n">
        <f aca="false">ROUND(SUM(H20*1.2034),2)</f>
        <v>0</v>
      </c>
      <c r="J20" s="56" t="n">
        <f aca="false">ROUND(SUM(I20*G20),2)</f>
        <v>0</v>
      </c>
      <c r="K20" s="36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</row>
    <row r="21" s="40" customFormat="true" ht="19.5" hidden="false" customHeight="true" outlineLevel="0" collapsed="false">
      <c r="A21" s="65" t="s">
        <v>52</v>
      </c>
      <c r="B21" s="66" t="s">
        <v>39</v>
      </c>
      <c r="C21" s="67" t="s">
        <v>53</v>
      </c>
      <c r="D21" s="88" t="s">
        <v>54</v>
      </c>
      <c r="E21" s="88"/>
      <c r="F21" s="89" t="s">
        <v>42</v>
      </c>
      <c r="G21" s="90" t="n">
        <v>98</v>
      </c>
      <c r="H21" s="91"/>
      <c r="I21" s="85" t="n">
        <f aca="false">ROUND(SUM(H21*1.2034),2)</f>
        <v>0</v>
      </c>
      <c r="J21" s="56" t="n">
        <f aca="false">ROUND(SUM(I21*G21),2)</f>
        <v>0</v>
      </c>
      <c r="K21" s="36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</row>
    <row r="22" s="79" customFormat="true" ht="19.5" hidden="false" customHeight="true" outlineLevel="0" collapsed="false">
      <c r="A22" s="73" t="s">
        <v>55</v>
      </c>
      <c r="B22" s="73"/>
      <c r="C22" s="73"/>
      <c r="D22" s="73"/>
      <c r="E22" s="73"/>
      <c r="F22" s="42"/>
      <c r="G22" s="43"/>
      <c r="H22" s="44"/>
      <c r="I22" s="45"/>
      <c r="J22" s="46" t="n">
        <f aca="false">ROUND(SUM(J23:J27),2)</f>
        <v>0</v>
      </c>
      <c r="K22" s="36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</row>
    <row r="23" s="40" customFormat="true" ht="39.75" hidden="false" customHeight="true" outlineLevel="0" collapsed="false">
      <c r="A23" s="80" t="s">
        <v>56</v>
      </c>
      <c r="B23" s="81" t="s">
        <v>39</v>
      </c>
      <c r="C23" s="92" t="s">
        <v>47</v>
      </c>
      <c r="D23" s="83" t="s">
        <v>48</v>
      </c>
      <c r="E23" s="83"/>
      <c r="F23" s="84" t="s">
        <v>42</v>
      </c>
      <c r="G23" s="54" t="n">
        <v>230</v>
      </c>
      <c r="H23" s="93"/>
      <c r="I23" s="85" t="n">
        <f aca="false">ROUND(SUM(H23*1.2034),2)</f>
        <v>0</v>
      </c>
      <c r="J23" s="56" t="n">
        <f aca="false">ROUND(SUM(I23*G23),2)</f>
        <v>0</v>
      </c>
      <c r="K23" s="36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</row>
    <row r="24" s="40" customFormat="true" ht="39.75" hidden="false" customHeight="true" outlineLevel="0" collapsed="false">
      <c r="A24" s="57" t="s">
        <v>57</v>
      </c>
      <c r="B24" s="58" t="s">
        <v>39</v>
      </c>
      <c r="C24" s="86" t="s">
        <v>58</v>
      </c>
      <c r="D24" s="60" t="s">
        <v>59</v>
      </c>
      <c r="E24" s="60"/>
      <c r="F24" s="61" t="s">
        <v>60</v>
      </c>
      <c r="G24" s="62" t="n">
        <v>207</v>
      </c>
      <c r="H24" s="94"/>
      <c r="I24" s="85" t="n">
        <f aca="false">ROUND(SUM(H24*1.2034),2)</f>
        <v>0</v>
      </c>
      <c r="J24" s="56" t="n">
        <f aca="false">ROUND(SUM(I24*G24),2)</f>
        <v>0</v>
      </c>
      <c r="K24" s="36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</row>
    <row r="25" s="40" customFormat="true" ht="49.5" hidden="false" customHeight="true" outlineLevel="0" collapsed="false">
      <c r="A25" s="57" t="s">
        <v>61</v>
      </c>
      <c r="B25" s="58" t="s">
        <v>39</v>
      </c>
      <c r="C25" s="86" t="s">
        <v>62</v>
      </c>
      <c r="D25" s="60" t="s">
        <v>63</v>
      </c>
      <c r="E25" s="60"/>
      <c r="F25" s="61" t="s">
        <v>60</v>
      </c>
      <c r="G25" s="62" t="n">
        <v>440</v>
      </c>
      <c r="H25" s="94"/>
      <c r="I25" s="85" t="n">
        <f aca="false">ROUND(SUM(H25*1.2034),2)</f>
        <v>0</v>
      </c>
      <c r="J25" s="56" t="n">
        <f aca="false">ROUND(SUM(I25*G25),2)</f>
        <v>0</v>
      </c>
      <c r="K25" s="36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</row>
    <row r="26" s="40" customFormat="true" ht="34.8" hidden="false" customHeight="true" outlineLevel="0" collapsed="false">
      <c r="A26" s="57" t="s">
        <v>64</v>
      </c>
      <c r="B26" s="58" t="s">
        <v>39</v>
      </c>
      <c r="C26" s="86" t="s">
        <v>65</v>
      </c>
      <c r="D26" s="60" t="s">
        <v>66</v>
      </c>
      <c r="E26" s="60"/>
      <c r="F26" s="61" t="s">
        <v>42</v>
      </c>
      <c r="G26" s="62" t="n">
        <v>8.6</v>
      </c>
      <c r="H26" s="94"/>
      <c r="I26" s="85" t="n">
        <f aca="false">ROUND(SUM(H26*1.2034),2)</f>
        <v>0</v>
      </c>
      <c r="J26" s="56" t="n">
        <f aca="false">ROUND(SUM(I26*G26),2)</f>
        <v>0</v>
      </c>
      <c r="K26" s="36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</row>
    <row r="27" s="40" customFormat="true" ht="47.25" hidden="false" customHeight="true" outlineLevel="0" collapsed="false">
      <c r="A27" s="65" t="s">
        <v>67</v>
      </c>
      <c r="B27" s="66" t="s">
        <v>39</v>
      </c>
      <c r="C27" s="67" t="s">
        <v>68</v>
      </c>
      <c r="D27" s="68" t="s">
        <v>69</v>
      </c>
      <c r="E27" s="68"/>
      <c r="F27" s="89" t="s">
        <v>70</v>
      </c>
      <c r="G27" s="90" t="n">
        <v>3</v>
      </c>
      <c r="H27" s="95"/>
      <c r="I27" s="85" t="n">
        <f aca="false">ROUND(SUM(H27*1.2034),2)</f>
        <v>0</v>
      </c>
      <c r="J27" s="56" t="n">
        <f aca="false">ROUND(SUM(I27*G27),2)</f>
        <v>0</v>
      </c>
      <c r="K27" s="36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</row>
    <row r="28" s="79" customFormat="true" ht="19.5" hidden="false" customHeight="true" outlineLevel="0" collapsed="false">
      <c r="A28" s="73" t="s">
        <v>71</v>
      </c>
      <c r="B28" s="73"/>
      <c r="C28" s="73"/>
      <c r="D28" s="73"/>
      <c r="E28" s="73"/>
      <c r="F28" s="96"/>
      <c r="G28" s="97"/>
      <c r="H28" s="98"/>
      <c r="I28" s="99"/>
      <c r="J28" s="100" t="n">
        <f aca="false">ROUND(SUM(J29:J44),2)</f>
        <v>0</v>
      </c>
      <c r="K28" s="36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</row>
    <row r="29" s="40" customFormat="true" ht="24.85" hidden="false" customHeight="true" outlineLevel="0" collapsed="false">
      <c r="A29" s="80" t="s">
        <v>72</v>
      </c>
      <c r="B29" s="81" t="s">
        <v>20</v>
      </c>
      <c r="C29" s="101" t="s">
        <v>73</v>
      </c>
      <c r="D29" s="102" t="s">
        <v>74</v>
      </c>
      <c r="E29" s="102"/>
      <c r="F29" s="103" t="s">
        <v>23</v>
      </c>
      <c r="G29" s="104" t="n">
        <v>5690</v>
      </c>
      <c r="H29" s="105"/>
      <c r="I29" s="105" t="n">
        <f aca="false">ROUND(SUM(H29*1.2034),2)</f>
        <v>0</v>
      </c>
      <c r="J29" s="106" t="n">
        <f aca="false">ROUND(SUM(I29*G29),2)</f>
        <v>0</v>
      </c>
      <c r="K29" s="36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</row>
    <row r="30" s="40" customFormat="true" ht="33.55" hidden="false" customHeight="true" outlineLevel="0" collapsed="false">
      <c r="A30" s="57" t="s">
        <v>75</v>
      </c>
      <c r="B30" s="58" t="s">
        <v>39</v>
      </c>
      <c r="C30" s="86" t="s">
        <v>65</v>
      </c>
      <c r="D30" s="107" t="s">
        <v>66</v>
      </c>
      <c r="E30" s="107"/>
      <c r="F30" s="108" t="s">
        <v>42</v>
      </c>
      <c r="G30" s="62" t="n">
        <v>18</v>
      </c>
      <c r="H30" s="94"/>
      <c r="I30" s="63" t="n">
        <f aca="false">ROUND(SUM(H30*1.2034),2)</f>
        <v>0</v>
      </c>
      <c r="J30" s="64" t="n">
        <f aca="false">ROUND(SUM(I30*G30),2)</f>
        <v>0</v>
      </c>
      <c r="K30" s="36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</row>
    <row r="31" s="40" customFormat="true" ht="23.6" hidden="false" customHeight="true" outlineLevel="0" collapsed="false">
      <c r="A31" s="57" t="s">
        <v>76</v>
      </c>
      <c r="B31" s="58" t="s">
        <v>39</v>
      </c>
      <c r="C31" s="86" t="s">
        <v>77</v>
      </c>
      <c r="D31" s="107" t="s">
        <v>78</v>
      </c>
      <c r="E31" s="107"/>
      <c r="F31" s="108" t="s">
        <v>79</v>
      </c>
      <c r="G31" s="62" t="n">
        <v>4100</v>
      </c>
      <c r="H31" s="63"/>
      <c r="I31" s="63" t="n">
        <f aca="false">ROUND(SUM(H31*1.2034),2)</f>
        <v>0</v>
      </c>
      <c r="J31" s="64" t="n">
        <f aca="false">ROUND(SUM(I31*G31),2)</f>
        <v>0</v>
      </c>
      <c r="K31" s="36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</row>
    <row r="32" s="40" customFormat="true" ht="39.75" hidden="false" customHeight="true" outlineLevel="0" collapsed="false">
      <c r="A32" s="57" t="s">
        <v>80</v>
      </c>
      <c r="B32" s="58" t="s">
        <v>33</v>
      </c>
      <c r="C32" s="109" t="n">
        <v>97092</v>
      </c>
      <c r="D32" s="107" t="s">
        <v>81</v>
      </c>
      <c r="E32" s="107"/>
      <c r="F32" s="108" t="s">
        <v>79</v>
      </c>
      <c r="G32" s="62" t="n">
        <v>996</v>
      </c>
      <c r="H32" s="63"/>
      <c r="I32" s="63" t="n">
        <f aca="false">ROUND(SUM(H32*1.2034),2)</f>
        <v>0</v>
      </c>
      <c r="J32" s="64" t="n">
        <f aca="false">ROUND(SUM(I32*G32),2)</f>
        <v>0</v>
      </c>
      <c r="K32" s="36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</row>
    <row r="33" s="40" customFormat="true" ht="22.35" hidden="false" customHeight="true" outlineLevel="0" collapsed="false">
      <c r="A33" s="110" t="s">
        <v>82</v>
      </c>
      <c r="B33" s="58" t="s">
        <v>33</v>
      </c>
      <c r="C33" s="109" t="n">
        <v>11026</v>
      </c>
      <c r="D33" s="107" t="s">
        <v>83</v>
      </c>
      <c r="E33" s="107"/>
      <c r="F33" s="108" t="s">
        <v>79</v>
      </c>
      <c r="G33" s="62" t="n">
        <v>990</v>
      </c>
      <c r="H33" s="63"/>
      <c r="I33" s="63" t="n">
        <f aca="false">ROUND(SUM(H33*1.2034),2)</f>
        <v>0</v>
      </c>
      <c r="J33" s="64" t="n">
        <f aca="false">ROUND(SUM(I33*G33),2)</f>
        <v>0</v>
      </c>
      <c r="K33" s="36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</row>
    <row r="34" s="40" customFormat="true" ht="32.3" hidden="false" customHeight="true" outlineLevel="0" collapsed="false">
      <c r="A34" s="110" t="s">
        <v>84</v>
      </c>
      <c r="B34" s="58" t="s">
        <v>33</v>
      </c>
      <c r="C34" s="109" t="n">
        <v>4777</v>
      </c>
      <c r="D34" s="107" t="s">
        <v>85</v>
      </c>
      <c r="E34" s="107"/>
      <c r="F34" s="108" t="s">
        <v>79</v>
      </c>
      <c r="G34" s="62" t="n">
        <v>890</v>
      </c>
      <c r="H34" s="63"/>
      <c r="I34" s="63" t="n">
        <f aca="false">ROUND(SUM(H34*1.2034),2)</f>
        <v>0</v>
      </c>
      <c r="J34" s="64" t="n">
        <f aca="false">ROUND(SUM(I34*G34),2)</f>
        <v>0</v>
      </c>
      <c r="K34" s="36"/>
      <c r="L34" s="111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</row>
    <row r="35" s="40" customFormat="true" ht="54.75" hidden="false" customHeight="true" outlineLevel="0" collapsed="false">
      <c r="A35" s="57" t="s">
        <v>86</v>
      </c>
      <c r="B35" s="58" t="s">
        <v>33</v>
      </c>
      <c r="C35" s="109" t="n">
        <v>92336</v>
      </c>
      <c r="D35" s="107" t="s">
        <v>87</v>
      </c>
      <c r="E35" s="107"/>
      <c r="F35" s="108" t="s">
        <v>60</v>
      </c>
      <c r="G35" s="62" t="n">
        <v>144</v>
      </c>
      <c r="H35" s="63"/>
      <c r="I35" s="63" t="n">
        <f aca="false">ROUND(SUM(H35*1.2034),2)</f>
        <v>0</v>
      </c>
      <c r="J35" s="64" t="n">
        <f aca="false">ROUND(SUM(I35*G35),2)</f>
        <v>0</v>
      </c>
      <c r="K35" s="36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</row>
    <row r="36" s="40" customFormat="true" ht="34.8" hidden="false" customHeight="true" outlineLevel="0" collapsed="false">
      <c r="A36" s="110" t="s">
        <v>88</v>
      </c>
      <c r="B36" s="58" t="s">
        <v>33</v>
      </c>
      <c r="C36" s="109" t="n">
        <v>551</v>
      </c>
      <c r="D36" s="107" t="s">
        <v>89</v>
      </c>
      <c r="E36" s="107"/>
      <c r="F36" s="108" t="s">
        <v>60</v>
      </c>
      <c r="G36" s="62" t="n">
        <v>750</v>
      </c>
      <c r="H36" s="112"/>
      <c r="I36" s="63" t="n">
        <f aca="false">ROUND(SUM(H36*1.2034),2)</f>
        <v>0</v>
      </c>
      <c r="J36" s="64" t="n">
        <f aca="false">ROUND(SUM(I36*G36),2)</f>
        <v>0</v>
      </c>
      <c r="K36" s="36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</row>
    <row r="37" s="40" customFormat="true" ht="19.5" hidden="false" customHeight="true" outlineLevel="0" collapsed="false">
      <c r="A37" s="57" t="s">
        <v>90</v>
      </c>
      <c r="B37" s="58" t="s">
        <v>91</v>
      </c>
      <c r="C37" s="58"/>
      <c r="D37" s="113" t="s">
        <v>92</v>
      </c>
      <c r="E37" s="113"/>
      <c r="F37" s="108" t="s">
        <v>60</v>
      </c>
      <c r="G37" s="62" t="n">
        <v>40</v>
      </c>
      <c r="H37" s="94"/>
      <c r="I37" s="63" t="n">
        <f aca="false">ROUND(SUM(H37*1.2034),2)</f>
        <v>0</v>
      </c>
      <c r="J37" s="64" t="n">
        <f aca="false">ROUND(SUM(I37*G37),2)</f>
        <v>0</v>
      </c>
      <c r="K37" s="36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</row>
    <row r="38" s="40" customFormat="true" ht="39.75" hidden="false" customHeight="true" outlineLevel="0" collapsed="false">
      <c r="A38" s="57" t="s">
        <v>93</v>
      </c>
      <c r="B38" s="58" t="s">
        <v>20</v>
      </c>
      <c r="C38" s="109" t="s">
        <v>94</v>
      </c>
      <c r="D38" s="107" t="s">
        <v>95</v>
      </c>
      <c r="E38" s="107"/>
      <c r="F38" s="108" t="s">
        <v>23</v>
      </c>
      <c r="G38" s="62" t="n">
        <v>85</v>
      </c>
      <c r="H38" s="94"/>
      <c r="I38" s="63" t="n">
        <f aca="false">ROUND(SUM(H38*1.2034),2)</f>
        <v>0</v>
      </c>
      <c r="J38" s="64" t="n">
        <f aca="false">ROUND(SUM(I38*G38),2)</f>
        <v>0</v>
      </c>
      <c r="K38" s="36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</row>
    <row r="39" s="40" customFormat="true" ht="27.35" hidden="false" customHeight="true" outlineLevel="0" collapsed="false">
      <c r="A39" s="110" t="s">
        <v>96</v>
      </c>
      <c r="B39" s="58" t="s">
        <v>33</v>
      </c>
      <c r="C39" s="109" t="n">
        <v>549</v>
      </c>
      <c r="D39" s="107" t="s">
        <v>97</v>
      </c>
      <c r="E39" s="107"/>
      <c r="F39" s="108" t="s">
        <v>60</v>
      </c>
      <c r="G39" s="62" t="n">
        <v>82</v>
      </c>
      <c r="H39" s="94"/>
      <c r="I39" s="63" t="n">
        <f aca="false">ROUND(SUM(H39*1.2034),2)</f>
        <v>0</v>
      </c>
      <c r="J39" s="64" t="n">
        <f aca="false">ROUND(SUM(I39*G39),2)</f>
        <v>0</v>
      </c>
      <c r="K39" s="36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</row>
    <row r="40" s="40" customFormat="true" ht="41" hidden="false" customHeight="true" outlineLevel="0" collapsed="false">
      <c r="A40" s="110" t="s">
        <v>98</v>
      </c>
      <c r="B40" s="58" t="s">
        <v>33</v>
      </c>
      <c r="C40" s="109" t="n">
        <v>11145</v>
      </c>
      <c r="D40" s="107" t="s">
        <v>99</v>
      </c>
      <c r="E40" s="107"/>
      <c r="F40" s="108" t="s">
        <v>42</v>
      </c>
      <c r="G40" s="62" t="n">
        <v>400</v>
      </c>
      <c r="H40" s="94"/>
      <c r="I40" s="63" t="n">
        <f aca="false">ROUND(SUM(H40*1.2034),2)</f>
        <v>0</v>
      </c>
      <c r="J40" s="64" t="n">
        <f aca="false">ROUND(SUM(I40*G40),2)</f>
        <v>0</v>
      </c>
      <c r="K40" s="36"/>
      <c r="L40" s="37"/>
      <c r="M40" s="114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</row>
    <row r="41" s="40" customFormat="true" ht="46" hidden="false" customHeight="true" outlineLevel="0" collapsed="false">
      <c r="A41" s="110" t="s">
        <v>100</v>
      </c>
      <c r="B41" s="58" t="s">
        <v>33</v>
      </c>
      <c r="C41" s="109" t="n">
        <v>44535</v>
      </c>
      <c r="D41" s="115" t="s">
        <v>101</v>
      </c>
      <c r="E41" s="115"/>
      <c r="F41" s="108" t="s">
        <v>42</v>
      </c>
      <c r="G41" s="62" t="n">
        <v>400</v>
      </c>
      <c r="H41" s="94"/>
      <c r="I41" s="63" t="n">
        <f aca="false">ROUND(SUM(H41*1.2034),2)</f>
        <v>0</v>
      </c>
      <c r="J41" s="64" t="n">
        <f aca="false">ROUND(SUM(I41*G41),2)</f>
        <v>0</v>
      </c>
      <c r="K41" s="36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</row>
    <row r="42" s="40" customFormat="true" ht="27.35" hidden="false" customHeight="true" outlineLevel="0" collapsed="false">
      <c r="A42" s="110" t="s">
        <v>102</v>
      </c>
      <c r="B42" s="58" t="s">
        <v>33</v>
      </c>
      <c r="C42" s="109" t="n">
        <v>39009</v>
      </c>
      <c r="D42" s="107" t="s">
        <v>103</v>
      </c>
      <c r="E42" s="107"/>
      <c r="F42" s="108" t="s">
        <v>104</v>
      </c>
      <c r="G42" s="62" t="n">
        <v>1</v>
      </c>
      <c r="H42" s="94"/>
      <c r="I42" s="63" t="n">
        <f aca="false">ROUND(SUM(H42*1.2034),2)</f>
        <v>0</v>
      </c>
      <c r="J42" s="64" t="n">
        <f aca="false">ROUND(SUM(I42*G42),2)</f>
        <v>0</v>
      </c>
      <c r="K42" s="36"/>
      <c r="L42" s="111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</row>
    <row r="43" s="40" customFormat="true" ht="47.25" hidden="false" customHeight="true" outlineLevel="0" collapsed="false">
      <c r="A43" s="57" t="s">
        <v>105</v>
      </c>
      <c r="B43" s="58" t="s">
        <v>33</v>
      </c>
      <c r="C43" s="109" t="s">
        <v>106</v>
      </c>
      <c r="D43" s="107" t="s">
        <v>107</v>
      </c>
      <c r="E43" s="107"/>
      <c r="F43" s="108" t="s">
        <v>108</v>
      </c>
      <c r="G43" s="62" t="n">
        <v>70</v>
      </c>
      <c r="H43" s="94"/>
      <c r="I43" s="63" t="n">
        <f aca="false">ROUND(SUM(H43*1.2034),2)</f>
        <v>0</v>
      </c>
      <c r="J43" s="64" t="n">
        <f aca="false">ROUND(SUM(I43*G43),2)</f>
        <v>0</v>
      </c>
      <c r="K43" s="36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</row>
    <row r="44" s="40" customFormat="true" ht="27.35" hidden="false" customHeight="true" outlineLevel="0" collapsed="false">
      <c r="A44" s="65" t="s">
        <v>109</v>
      </c>
      <c r="B44" s="66" t="s">
        <v>20</v>
      </c>
      <c r="C44" s="67" t="s">
        <v>110</v>
      </c>
      <c r="D44" s="116" t="s">
        <v>111</v>
      </c>
      <c r="E44" s="116"/>
      <c r="F44" s="117" t="s">
        <v>23</v>
      </c>
      <c r="G44" s="70" t="n">
        <f aca="false">125+933</f>
        <v>1058</v>
      </c>
      <c r="H44" s="118"/>
      <c r="I44" s="71" t="n">
        <f aca="false">ROUND(SUM(H44*1.2034),2)</f>
        <v>0</v>
      </c>
      <c r="J44" s="72" t="n">
        <f aca="false">ROUND(SUM(I44*G44),2)</f>
        <v>0</v>
      </c>
      <c r="K44" s="36"/>
      <c r="L44" s="119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</row>
    <row r="45" s="79" customFormat="true" ht="19.5" hidden="false" customHeight="true" outlineLevel="0" collapsed="false">
      <c r="A45" s="73" t="s">
        <v>112</v>
      </c>
      <c r="B45" s="73"/>
      <c r="C45" s="73"/>
      <c r="D45" s="73"/>
      <c r="E45" s="73"/>
      <c r="F45" s="74"/>
      <c r="G45" s="75"/>
      <c r="H45" s="76"/>
      <c r="I45" s="77"/>
      <c r="J45" s="78" t="n">
        <f aca="false">ROUND(SUM(J46:J51),2)</f>
        <v>0</v>
      </c>
      <c r="K45" s="36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</row>
    <row r="46" s="40" customFormat="true" ht="49.5" hidden="false" customHeight="true" outlineLevel="0" collapsed="false">
      <c r="A46" s="80" t="s">
        <v>113</v>
      </c>
      <c r="B46" s="81" t="s">
        <v>33</v>
      </c>
      <c r="C46" s="101" t="n">
        <v>92467</v>
      </c>
      <c r="D46" s="83" t="s">
        <v>114</v>
      </c>
      <c r="E46" s="83"/>
      <c r="F46" s="84" t="s">
        <v>23</v>
      </c>
      <c r="G46" s="54" t="n">
        <v>61</v>
      </c>
      <c r="H46" s="55"/>
      <c r="I46" s="85" t="n">
        <f aca="false">ROUND(SUM(H46*1.2034),2)</f>
        <v>0</v>
      </c>
      <c r="J46" s="56" t="n">
        <f aca="false">ROUND(SUM(I46*G46),2)</f>
        <v>0</v>
      </c>
      <c r="K46" s="36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</row>
    <row r="47" s="40" customFormat="true" ht="49.5" hidden="false" customHeight="true" outlineLevel="0" collapsed="false">
      <c r="A47" s="57" t="s">
        <v>115</v>
      </c>
      <c r="B47" s="58" t="s">
        <v>33</v>
      </c>
      <c r="C47" s="109" t="n">
        <v>92467</v>
      </c>
      <c r="D47" s="60" t="s">
        <v>114</v>
      </c>
      <c r="E47" s="60"/>
      <c r="F47" s="61" t="s">
        <v>23</v>
      </c>
      <c r="G47" s="62" t="n">
        <v>176</v>
      </c>
      <c r="H47" s="55"/>
      <c r="I47" s="85" t="n">
        <f aca="false">ROUND(SUM(H47*1.2034),2)</f>
        <v>0</v>
      </c>
      <c r="J47" s="56" t="n">
        <f aca="false">ROUND(SUM(I47*G47),2)</f>
        <v>0</v>
      </c>
      <c r="K47" s="36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</row>
    <row r="48" s="40" customFormat="true" ht="49.5" hidden="false" customHeight="true" outlineLevel="0" collapsed="false">
      <c r="A48" s="57" t="s">
        <v>116</v>
      </c>
      <c r="B48" s="58" t="s">
        <v>33</v>
      </c>
      <c r="C48" s="109" t="n">
        <v>92467</v>
      </c>
      <c r="D48" s="60" t="s">
        <v>114</v>
      </c>
      <c r="E48" s="60"/>
      <c r="F48" s="61" t="s">
        <v>23</v>
      </c>
      <c r="G48" s="62" t="n">
        <v>83</v>
      </c>
      <c r="H48" s="55"/>
      <c r="I48" s="85" t="n">
        <f aca="false">ROUND(SUM(H48*1.2034),2)</f>
        <v>0</v>
      </c>
      <c r="J48" s="56" t="n">
        <f aca="false">ROUND(SUM(I48*G48),2)</f>
        <v>0</v>
      </c>
      <c r="K48" s="36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</row>
    <row r="49" s="40" customFormat="true" ht="49.5" hidden="false" customHeight="true" outlineLevel="0" collapsed="false">
      <c r="A49" s="57" t="s">
        <v>117</v>
      </c>
      <c r="B49" s="58" t="s">
        <v>33</v>
      </c>
      <c r="C49" s="109" t="n">
        <v>92467</v>
      </c>
      <c r="D49" s="60" t="s">
        <v>114</v>
      </c>
      <c r="E49" s="60"/>
      <c r="F49" s="61" t="s">
        <v>23</v>
      </c>
      <c r="G49" s="62" t="n">
        <v>187</v>
      </c>
      <c r="H49" s="55"/>
      <c r="I49" s="85" t="n">
        <f aca="false">ROUND(SUM(H49*1.2034),2)</f>
        <v>0</v>
      </c>
      <c r="J49" s="56" t="n">
        <f aca="false">ROUND(SUM(I49*G49),2)</f>
        <v>0</v>
      </c>
      <c r="K49" s="36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</row>
    <row r="50" s="40" customFormat="true" ht="49.5" hidden="false" customHeight="true" outlineLevel="0" collapsed="false">
      <c r="A50" s="57" t="s">
        <v>118</v>
      </c>
      <c r="B50" s="58" t="s">
        <v>33</v>
      </c>
      <c r="C50" s="109" t="n">
        <v>92467</v>
      </c>
      <c r="D50" s="60" t="s">
        <v>114</v>
      </c>
      <c r="E50" s="60"/>
      <c r="F50" s="61" t="s">
        <v>23</v>
      </c>
      <c r="G50" s="62" t="n">
        <v>145</v>
      </c>
      <c r="H50" s="55"/>
      <c r="I50" s="85" t="n">
        <f aca="false">ROUND(SUM(H50*1.2034),2)</f>
        <v>0</v>
      </c>
      <c r="J50" s="56" t="n">
        <f aca="false">ROUND(SUM(I50*G50),2)</f>
        <v>0</v>
      </c>
      <c r="K50" s="36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</row>
    <row r="51" s="40" customFormat="true" ht="49.5" hidden="false" customHeight="true" outlineLevel="0" collapsed="false">
      <c r="A51" s="65" t="s">
        <v>119</v>
      </c>
      <c r="B51" s="66" t="s">
        <v>33</v>
      </c>
      <c r="C51" s="120" t="n">
        <v>92467</v>
      </c>
      <c r="D51" s="68" t="s">
        <v>114</v>
      </c>
      <c r="E51" s="68"/>
      <c r="F51" s="89" t="s">
        <v>23</v>
      </c>
      <c r="G51" s="90" t="n">
        <v>70</v>
      </c>
      <c r="H51" s="55"/>
      <c r="I51" s="85" t="n">
        <f aca="false">ROUND(SUM(H51*1.2034),2)</f>
        <v>0</v>
      </c>
      <c r="J51" s="56" t="n">
        <f aca="false">ROUND(SUM(I51*G51),2)</f>
        <v>0</v>
      </c>
      <c r="K51" s="36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</row>
    <row r="52" s="79" customFormat="true" ht="19.5" hidden="false" customHeight="true" outlineLevel="0" collapsed="false">
      <c r="A52" s="73" t="s">
        <v>120</v>
      </c>
      <c r="B52" s="73"/>
      <c r="C52" s="73"/>
      <c r="D52" s="73"/>
      <c r="E52" s="73"/>
      <c r="F52" s="42"/>
      <c r="G52" s="43"/>
      <c r="H52" s="44"/>
      <c r="I52" s="45"/>
      <c r="J52" s="46" t="n">
        <f aca="false">ROUND(SUM(J53:J55),2)</f>
        <v>0</v>
      </c>
      <c r="K52" s="36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</row>
    <row r="53" s="40" customFormat="true" ht="50.95" hidden="false" customHeight="true" outlineLevel="0" collapsed="false">
      <c r="A53" s="80" t="s">
        <v>121</v>
      </c>
      <c r="B53" s="81" t="s">
        <v>33</v>
      </c>
      <c r="C53" s="101" t="n">
        <v>98575</v>
      </c>
      <c r="D53" s="83" t="s">
        <v>122</v>
      </c>
      <c r="E53" s="83"/>
      <c r="F53" s="84" t="s">
        <v>60</v>
      </c>
      <c r="G53" s="54" t="n">
        <v>387</v>
      </c>
      <c r="H53" s="55"/>
      <c r="I53" s="85" t="n">
        <f aca="false">ROUND(SUM(H53*1.2034),2)</f>
        <v>0</v>
      </c>
      <c r="J53" s="56" t="n">
        <f aca="false">ROUND(SUM(I53*G53),2)</f>
        <v>0</v>
      </c>
      <c r="K53" s="36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</row>
    <row r="54" s="40" customFormat="true" ht="39.75" hidden="false" customHeight="true" outlineLevel="0" collapsed="false">
      <c r="A54" s="57" t="s">
        <v>123</v>
      </c>
      <c r="B54" s="58" t="s">
        <v>33</v>
      </c>
      <c r="C54" s="109" t="n">
        <v>98554</v>
      </c>
      <c r="D54" s="60" t="s">
        <v>124</v>
      </c>
      <c r="E54" s="60"/>
      <c r="F54" s="61" t="s">
        <v>23</v>
      </c>
      <c r="G54" s="62" t="n">
        <v>580</v>
      </c>
      <c r="H54" s="63"/>
      <c r="I54" s="85" t="n">
        <f aca="false">ROUND(SUM(H54*1.2034),2)</f>
        <v>0</v>
      </c>
      <c r="J54" s="56" t="n">
        <f aca="false">ROUND(SUM(I54*G54),2)</f>
        <v>0</v>
      </c>
      <c r="K54" s="36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</row>
    <row r="55" s="40" customFormat="true" ht="23.6" hidden="false" customHeight="true" outlineLevel="0" collapsed="false">
      <c r="A55" s="65" t="s">
        <v>125</v>
      </c>
      <c r="B55" s="66" t="s">
        <v>39</v>
      </c>
      <c r="C55" s="67" t="s">
        <v>126</v>
      </c>
      <c r="D55" s="68" t="s">
        <v>127</v>
      </c>
      <c r="E55" s="68"/>
      <c r="F55" s="89" t="s">
        <v>23</v>
      </c>
      <c r="G55" s="90" t="n">
        <v>248</v>
      </c>
      <c r="H55" s="91"/>
      <c r="I55" s="85" t="n">
        <f aca="false">ROUND(SUM(H55*1.2034),2)</f>
        <v>0</v>
      </c>
      <c r="J55" s="56" t="n">
        <f aca="false">ROUND(SUM(I55*G55),2)</f>
        <v>0</v>
      </c>
      <c r="K55" s="36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</row>
    <row r="56" s="79" customFormat="true" ht="19.5" hidden="false" customHeight="true" outlineLevel="0" collapsed="false">
      <c r="A56" s="73" t="s">
        <v>128</v>
      </c>
      <c r="B56" s="73"/>
      <c r="C56" s="73"/>
      <c r="D56" s="73"/>
      <c r="E56" s="73"/>
      <c r="F56" s="42"/>
      <c r="G56" s="43"/>
      <c r="H56" s="44"/>
      <c r="I56" s="45"/>
      <c r="J56" s="46" t="n">
        <f aca="false">ROUND(SUM(J57:J57),2)</f>
        <v>0</v>
      </c>
      <c r="K56" s="36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</row>
    <row r="57" s="40" customFormat="true" ht="19.5" hidden="false" customHeight="true" outlineLevel="0" collapsed="false">
      <c r="A57" s="121" t="s">
        <v>129</v>
      </c>
      <c r="B57" s="122" t="s">
        <v>20</v>
      </c>
      <c r="C57" s="123" t="s">
        <v>130</v>
      </c>
      <c r="D57" s="124" t="s">
        <v>131</v>
      </c>
      <c r="E57" s="124"/>
      <c r="F57" s="125" t="s">
        <v>23</v>
      </c>
      <c r="G57" s="126" t="n">
        <v>580</v>
      </c>
      <c r="H57" s="127"/>
      <c r="I57" s="128" t="n">
        <f aca="false">ROUND(SUM(H57*1.2034),2)</f>
        <v>0</v>
      </c>
      <c r="J57" s="129" t="n">
        <f aca="false">ROUND(SUM(I57*G57),2)</f>
        <v>0</v>
      </c>
      <c r="K57" s="36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</row>
    <row r="58" s="131" customFormat="true" ht="19.5" hidden="false" customHeight="true" outlineLevel="0" collapsed="false">
      <c r="A58" s="73" t="s">
        <v>132</v>
      </c>
      <c r="B58" s="73"/>
      <c r="C58" s="73"/>
      <c r="D58" s="73"/>
      <c r="E58" s="73"/>
      <c r="F58" s="96"/>
      <c r="G58" s="97"/>
      <c r="H58" s="98"/>
      <c r="I58" s="99"/>
      <c r="J58" s="100" t="n">
        <f aca="false">ROUND(SUM(J59:J93),2)</f>
        <v>0</v>
      </c>
      <c r="K58" s="36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</row>
    <row r="59" s="49" customFormat="true" ht="19.5" hidden="false" customHeight="true" outlineLevel="0" collapsed="false">
      <c r="A59" s="41" t="s">
        <v>133</v>
      </c>
      <c r="B59" s="41"/>
      <c r="C59" s="41"/>
      <c r="D59" s="41"/>
      <c r="E59" s="41"/>
      <c r="F59" s="132"/>
      <c r="G59" s="133"/>
      <c r="H59" s="134"/>
      <c r="I59" s="134"/>
      <c r="J59" s="135"/>
      <c r="K59" s="36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</row>
    <row r="60" s="40" customFormat="true" ht="54.75" hidden="false" customHeight="true" outlineLevel="0" collapsed="false">
      <c r="A60" s="50" t="s">
        <v>134</v>
      </c>
      <c r="B60" s="92" t="s">
        <v>135</v>
      </c>
      <c r="C60" s="92"/>
      <c r="D60" s="136" t="s">
        <v>136</v>
      </c>
      <c r="E60" s="136"/>
      <c r="F60" s="84" t="s">
        <v>104</v>
      </c>
      <c r="G60" s="54" t="n">
        <v>1</v>
      </c>
      <c r="H60" s="93"/>
      <c r="I60" s="55" t="n">
        <f aca="false">ROUND(SUM(H60*1.2034),2)</f>
        <v>0</v>
      </c>
      <c r="J60" s="56" t="n">
        <f aca="false">ROUND(SUM(I60*G60),2)</f>
        <v>0</v>
      </c>
      <c r="K60" s="36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</row>
    <row r="61" s="40" customFormat="true" ht="39.75" hidden="false" customHeight="true" outlineLevel="0" collapsed="false">
      <c r="A61" s="110" t="s">
        <v>137</v>
      </c>
      <c r="B61" s="58" t="s">
        <v>33</v>
      </c>
      <c r="C61" s="86" t="n">
        <v>5057</v>
      </c>
      <c r="D61" s="60" t="s">
        <v>138</v>
      </c>
      <c r="E61" s="60"/>
      <c r="F61" s="61" t="s">
        <v>104</v>
      </c>
      <c r="G61" s="62" t="n">
        <v>1</v>
      </c>
      <c r="H61" s="63"/>
      <c r="I61" s="63" t="n">
        <f aca="false">ROUND(SUM(H61*1.2034),2)</f>
        <v>0</v>
      </c>
      <c r="J61" s="64" t="n">
        <f aca="false">ROUND(SUM(I61*G61),2)</f>
        <v>0</v>
      </c>
      <c r="K61" s="36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</row>
    <row r="62" s="49" customFormat="true" ht="19.5" hidden="false" customHeight="true" outlineLevel="0" collapsed="false">
      <c r="A62" s="41" t="s">
        <v>139</v>
      </c>
      <c r="B62" s="41"/>
      <c r="C62" s="41"/>
      <c r="D62" s="41"/>
      <c r="E62" s="41"/>
      <c r="F62" s="132"/>
      <c r="G62" s="133"/>
      <c r="H62" s="134"/>
      <c r="I62" s="134"/>
      <c r="J62" s="135"/>
      <c r="K62" s="36"/>
      <c r="L62" s="36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</row>
    <row r="63" s="40" customFormat="true" ht="33.55" hidden="false" customHeight="true" outlineLevel="0" collapsed="false">
      <c r="A63" s="50" t="s">
        <v>140</v>
      </c>
      <c r="B63" s="51" t="s">
        <v>39</v>
      </c>
      <c r="C63" s="137" t="s">
        <v>141</v>
      </c>
      <c r="D63" s="136" t="s">
        <v>142</v>
      </c>
      <c r="E63" s="136"/>
      <c r="F63" s="84" t="s">
        <v>104</v>
      </c>
      <c r="G63" s="54" t="n">
        <v>2</v>
      </c>
      <c r="H63" s="55"/>
      <c r="I63" s="55" t="n">
        <f aca="false">ROUND(SUM(H63*1.2034),2)</f>
        <v>0</v>
      </c>
      <c r="J63" s="56" t="n">
        <f aca="false">ROUND(SUM(I63*G63),2)</f>
        <v>0</v>
      </c>
      <c r="K63" s="36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</row>
    <row r="64" s="40" customFormat="true" ht="39.75" hidden="false" customHeight="true" outlineLevel="0" collapsed="false">
      <c r="A64" s="57" t="s">
        <v>143</v>
      </c>
      <c r="B64" s="58" t="s">
        <v>20</v>
      </c>
      <c r="C64" s="109" t="s">
        <v>144</v>
      </c>
      <c r="D64" s="60" t="s">
        <v>145</v>
      </c>
      <c r="E64" s="60"/>
      <c r="F64" s="61" t="s">
        <v>104</v>
      </c>
      <c r="G64" s="62" t="n">
        <v>7</v>
      </c>
      <c r="H64" s="112"/>
      <c r="I64" s="63" t="n">
        <f aca="false">ROUND(SUM(H64*1.2034),2)</f>
        <v>0</v>
      </c>
      <c r="J64" s="64" t="n">
        <f aca="false">ROUND(SUM(I64*G64),2)</f>
        <v>0</v>
      </c>
      <c r="K64" s="36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</row>
    <row r="65" s="40" customFormat="true" ht="39.75" hidden="false" customHeight="true" outlineLevel="0" collapsed="false">
      <c r="A65" s="57" t="s">
        <v>146</v>
      </c>
      <c r="B65" s="58" t="s">
        <v>33</v>
      </c>
      <c r="C65" s="86" t="n">
        <v>101894</v>
      </c>
      <c r="D65" s="138" t="s">
        <v>147</v>
      </c>
      <c r="E65" s="138"/>
      <c r="F65" s="61" t="s">
        <v>104</v>
      </c>
      <c r="G65" s="62" t="n">
        <v>1</v>
      </c>
      <c r="H65" s="94"/>
      <c r="I65" s="63" t="n">
        <f aca="false">ROUND(SUM(H65*1.2034),2)</f>
        <v>0</v>
      </c>
      <c r="J65" s="64" t="n">
        <f aca="false">ROUND(SUM(I65*G65),2)</f>
        <v>0</v>
      </c>
      <c r="K65" s="36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</row>
    <row r="66" s="40" customFormat="true" ht="39.75" hidden="false" customHeight="true" outlineLevel="0" collapsed="false">
      <c r="A66" s="57" t="s">
        <v>148</v>
      </c>
      <c r="B66" s="58" t="s">
        <v>33</v>
      </c>
      <c r="C66" s="109" t="n">
        <v>93673</v>
      </c>
      <c r="D66" s="138" t="s">
        <v>149</v>
      </c>
      <c r="E66" s="138"/>
      <c r="F66" s="61" t="s">
        <v>104</v>
      </c>
      <c r="G66" s="62" t="n">
        <v>2</v>
      </c>
      <c r="H66" s="94"/>
      <c r="I66" s="63" t="n">
        <f aca="false">ROUND(SUM(H66*1.2034),2)</f>
        <v>0</v>
      </c>
      <c r="J66" s="64" t="n">
        <f aca="false">ROUND(SUM(I66*G66),2)</f>
        <v>0</v>
      </c>
      <c r="K66" s="36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</row>
    <row r="67" s="40" customFormat="true" ht="39.75" hidden="false" customHeight="true" outlineLevel="0" collapsed="false">
      <c r="A67" s="57" t="s">
        <v>150</v>
      </c>
      <c r="B67" s="58" t="s">
        <v>33</v>
      </c>
      <c r="C67" s="109" t="n">
        <v>93663</v>
      </c>
      <c r="D67" s="60" t="s">
        <v>151</v>
      </c>
      <c r="E67" s="60"/>
      <c r="F67" s="61" t="s">
        <v>104</v>
      </c>
      <c r="G67" s="62" t="n">
        <v>3</v>
      </c>
      <c r="H67" s="94"/>
      <c r="I67" s="63" t="n">
        <f aca="false">ROUND(SUM(H67*1.2034),2)</f>
        <v>0</v>
      </c>
      <c r="J67" s="64" t="n">
        <f aca="false">ROUND(SUM(I67*G67),2)</f>
        <v>0</v>
      </c>
      <c r="K67" s="36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</row>
    <row r="68" s="40" customFormat="true" ht="39.75" hidden="false" customHeight="true" outlineLevel="0" collapsed="false">
      <c r="A68" s="57" t="s">
        <v>152</v>
      </c>
      <c r="B68" s="58" t="s">
        <v>33</v>
      </c>
      <c r="C68" s="109" t="n">
        <v>93662</v>
      </c>
      <c r="D68" s="60" t="s">
        <v>153</v>
      </c>
      <c r="E68" s="60"/>
      <c r="F68" s="61" t="s">
        <v>104</v>
      </c>
      <c r="G68" s="62" t="n">
        <v>1</v>
      </c>
      <c r="H68" s="94"/>
      <c r="I68" s="63" t="n">
        <f aca="false">ROUND(SUM(H68*1.2034),2)</f>
        <v>0</v>
      </c>
      <c r="J68" s="64" t="n">
        <f aca="false">ROUND(SUM(I68*G68),2)</f>
        <v>0</v>
      </c>
      <c r="K68" s="36"/>
      <c r="L68" s="37"/>
      <c r="M68" s="114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</row>
    <row r="69" s="49" customFormat="true" ht="19.5" hidden="false" customHeight="true" outlineLevel="0" collapsed="false">
      <c r="A69" s="41" t="s">
        <v>154</v>
      </c>
      <c r="B69" s="41"/>
      <c r="C69" s="41"/>
      <c r="D69" s="41"/>
      <c r="E69" s="41"/>
      <c r="F69" s="132"/>
      <c r="G69" s="133"/>
      <c r="H69" s="139"/>
      <c r="I69" s="134"/>
      <c r="J69" s="135"/>
      <c r="K69" s="36"/>
      <c r="L69" s="36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</row>
    <row r="70" s="40" customFormat="true" ht="19.5" hidden="false" customHeight="true" outlineLevel="0" collapsed="false">
      <c r="A70" s="50" t="s">
        <v>155</v>
      </c>
      <c r="B70" s="51" t="s">
        <v>20</v>
      </c>
      <c r="C70" s="140" t="s">
        <v>156</v>
      </c>
      <c r="D70" s="136" t="s">
        <v>157</v>
      </c>
      <c r="E70" s="136"/>
      <c r="F70" s="84" t="s">
        <v>60</v>
      </c>
      <c r="G70" s="54" t="n">
        <v>6</v>
      </c>
      <c r="H70" s="93"/>
      <c r="I70" s="55" t="n">
        <f aca="false">ROUND(SUM(H70*1.2034),2)</f>
        <v>0</v>
      </c>
      <c r="J70" s="56" t="n">
        <f aca="false">ROUND(SUM(I70*G70),2)</f>
        <v>0</v>
      </c>
      <c r="K70" s="36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</row>
    <row r="71" s="40" customFormat="true" ht="19.5" hidden="false" customHeight="true" outlineLevel="0" collapsed="false">
      <c r="A71" s="57" t="s">
        <v>158</v>
      </c>
      <c r="B71" s="58" t="s">
        <v>20</v>
      </c>
      <c r="C71" s="109" t="s">
        <v>159</v>
      </c>
      <c r="D71" s="60" t="s">
        <v>160</v>
      </c>
      <c r="E71" s="60"/>
      <c r="F71" s="61" t="s">
        <v>60</v>
      </c>
      <c r="G71" s="62" t="n">
        <v>3</v>
      </c>
      <c r="H71" s="94"/>
      <c r="I71" s="63" t="n">
        <f aca="false">ROUND(SUM(H71*1.2034),2)</f>
        <v>0</v>
      </c>
      <c r="J71" s="64" t="n">
        <f aca="false">ROUND(SUM(I71*G71),2)</f>
        <v>0</v>
      </c>
      <c r="K71" s="36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</row>
    <row r="72" s="40" customFormat="true" ht="42.25" hidden="false" customHeight="true" outlineLevel="0" collapsed="false">
      <c r="A72" s="57" t="s">
        <v>161</v>
      </c>
      <c r="B72" s="58" t="s">
        <v>20</v>
      </c>
      <c r="C72" s="109" t="s">
        <v>162</v>
      </c>
      <c r="D72" s="60" t="s">
        <v>163</v>
      </c>
      <c r="E72" s="60"/>
      <c r="F72" s="61" t="s">
        <v>104</v>
      </c>
      <c r="G72" s="62" t="n">
        <v>2</v>
      </c>
      <c r="H72" s="94"/>
      <c r="I72" s="63" t="n">
        <f aca="false">ROUND(SUM(H72*1.2034),2)</f>
        <v>0</v>
      </c>
      <c r="J72" s="64" t="n">
        <f aca="false">ROUND(SUM(I72*G72),2)</f>
        <v>0</v>
      </c>
      <c r="K72" s="36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</row>
    <row r="73" s="40" customFormat="true" ht="34.8" hidden="false" customHeight="true" outlineLevel="0" collapsed="false">
      <c r="A73" s="57" t="s">
        <v>164</v>
      </c>
      <c r="B73" s="58" t="s">
        <v>20</v>
      </c>
      <c r="C73" s="109" t="s">
        <v>165</v>
      </c>
      <c r="D73" s="60" t="s">
        <v>166</v>
      </c>
      <c r="E73" s="60"/>
      <c r="F73" s="61" t="s">
        <v>104</v>
      </c>
      <c r="G73" s="62" t="n">
        <v>12</v>
      </c>
      <c r="H73" s="94"/>
      <c r="I73" s="63" t="n">
        <f aca="false">ROUND(SUM(H73*1.2034),2)</f>
        <v>0</v>
      </c>
      <c r="J73" s="64" t="n">
        <f aca="false">ROUND(SUM(I73*G73),2)</f>
        <v>0</v>
      </c>
      <c r="K73" s="36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</row>
    <row r="74" s="40" customFormat="true" ht="19.5" hidden="false" customHeight="true" outlineLevel="0" collapsed="false">
      <c r="A74" s="57" t="s">
        <v>167</v>
      </c>
      <c r="B74" s="58" t="s">
        <v>20</v>
      </c>
      <c r="C74" s="109" t="s">
        <v>168</v>
      </c>
      <c r="D74" s="60" t="s">
        <v>169</v>
      </c>
      <c r="E74" s="60"/>
      <c r="F74" s="61" t="s">
        <v>104</v>
      </c>
      <c r="G74" s="62" t="n">
        <v>9</v>
      </c>
      <c r="H74" s="94"/>
      <c r="I74" s="63" t="n">
        <f aca="false">ROUND(SUM(H74*1.2034),2)</f>
        <v>0</v>
      </c>
      <c r="J74" s="64" t="n">
        <f aca="false">ROUND(SUM(I74*G74),2)</f>
        <v>0</v>
      </c>
      <c r="K74" s="36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</row>
    <row r="75" s="40" customFormat="true" ht="19.5" hidden="false" customHeight="true" outlineLevel="0" collapsed="false">
      <c r="A75" s="57" t="s">
        <v>170</v>
      </c>
      <c r="B75" s="58" t="s">
        <v>20</v>
      </c>
      <c r="C75" s="109" t="s">
        <v>171</v>
      </c>
      <c r="D75" s="60" t="s">
        <v>172</v>
      </c>
      <c r="E75" s="60"/>
      <c r="F75" s="61" t="s">
        <v>104</v>
      </c>
      <c r="G75" s="62" t="n">
        <v>15</v>
      </c>
      <c r="H75" s="94"/>
      <c r="I75" s="63" t="n">
        <f aca="false">ROUND(SUM(H75*1.2034),2)</f>
        <v>0</v>
      </c>
      <c r="J75" s="64" t="n">
        <f aca="false">ROUND(SUM(I75*G75),2)</f>
        <v>0</v>
      </c>
      <c r="K75" s="36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</row>
    <row r="76" s="40" customFormat="true" ht="39.75" hidden="false" customHeight="true" outlineLevel="0" collapsed="false">
      <c r="A76" s="57" t="s">
        <v>173</v>
      </c>
      <c r="B76" s="58" t="s">
        <v>20</v>
      </c>
      <c r="C76" s="109" t="s">
        <v>174</v>
      </c>
      <c r="D76" s="60" t="s">
        <v>175</v>
      </c>
      <c r="E76" s="60"/>
      <c r="F76" s="61" t="s">
        <v>104</v>
      </c>
      <c r="G76" s="62" t="n">
        <v>6</v>
      </c>
      <c r="H76" s="94"/>
      <c r="I76" s="63" t="n">
        <f aca="false">ROUND(SUM(H76*1.2034),2)</f>
        <v>0</v>
      </c>
      <c r="J76" s="64" t="n">
        <f aca="false">ROUND(SUM(I76*G76),2)</f>
        <v>0</v>
      </c>
      <c r="K76" s="36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</row>
    <row r="77" s="40" customFormat="true" ht="48.5" hidden="false" customHeight="true" outlineLevel="0" collapsed="false">
      <c r="A77" s="57" t="s">
        <v>176</v>
      </c>
      <c r="B77" s="58" t="s">
        <v>33</v>
      </c>
      <c r="C77" s="109" t="n">
        <v>97667</v>
      </c>
      <c r="D77" s="60" t="s">
        <v>177</v>
      </c>
      <c r="E77" s="60"/>
      <c r="F77" s="61" t="s">
        <v>60</v>
      </c>
      <c r="G77" s="62" t="n">
        <v>373.4</v>
      </c>
      <c r="H77" s="94"/>
      <c r="I77" s="63" t="n">
        <f aca="false">ROUND(SUM(H77*1.2034),2)</f>
        <v>0</v>
      </c>
      <c r="J77" s="64" t="n">
        <f aca="false">ROUND(SUM(I77*G77),2)</f>
        <v>0</v>
      </c>
      <c r="K77" s="36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</row>
    <row r="78" s="40" customFormat="true" ht="19.5" hidden="false" customHeight="true" outlineLevel="0" collapsed="false">
      <c r="A78" s="57" t="s">
        <v>178</v>
      </c>
      <c r="B78" s="58" t="s">
        <v>179</v>
      </c>
      <c r="C78" s="109" t="s">
        <v>180</v>
      </c>
      <c r="D78" s="60" t="s">
        <v>181</v>
      </c>
      <c r="E78" s="60"/>
      <c r="F78" s="61" t="s">
        <v>42</v>
      </c>
      <c r="G78" s="62" t="n">
        <v>37.34</v>
      </c>
      <c r="H78" s="94"/>
      <c r="I78" s="63" t="n">
        <f aca="false">ROUND((SUM(H78/1.23)*1.2034),2)</f>
        <v>0</v>
      </c>
      <c r="J78" s="64" t="n">
        <f aca="false">ROUND(SUM(I78*G78),2)</f>
        <v>0</v>
      </c>
      <c r="K78" s="36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</row>
    <row r="79" s="40" customFormat="true" ht="19.5" hidden="false" customHeight="true" outlineLevel="0" collapsed="false">
      <c r="A79" s="57" t="s">
        <v>182</v>
      </c>
      <c r="B79" s="58" t="s">
        <v>179</v>
      </c>
      <c r="C79" s="109" t="s">
        <v>183</v>
      </c>
      <c r="D79" s="60" t="s">
        <v>184</v>
      </c>
      <c r="E79" s="60"/>
      <c r="F79" s="61" t="s">
        <v>60</v>
      </c>
      <c r="G79" s="62" t="n">
        <v>373.4</v>
      </c>
      <c r="H79" s="94"/>
      <c r="I79" s="63" t="n">
        <f aca="false">ROUND((SUM(H79/1.23)*1.2034),2)</f>
        <v>0</v>
      </c>
      <c r="J79" s="64" t="n">
        <f aca="false">ROUND(SUM(I79*G79),2)</f>
        <v>0</v>
      </c>
      <c r="K79" s="36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</row>
    <row r="80" s="49" customFormat="true" ht="19.5" hidden="false" customHeight="true" outlineLevel="0" collapsed="false">
      <c r="A80" s="41" t="s">
        <v>185</v>
      </c>
      <c r="B80" s="41"/>
      <c r="C80" s="41"/>
      <c r="D80" s="41"/>
      <c r="E80" s="41"/>
      <c r="F80" s="132"/>
      <c r="G80" s="133"/>
      <c r="H80" s="139"/>
      <c r="I80" s="134"/>
      <c r="J80" s="135"/>
      <c r="K80" s="36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</row>
    <row r="81" s="40" customFormat="true" ht="19.5" hidden="false" customHeight="true" outlineLevel="0" collapsed="false">
      <c r="A81" s="50" t="s">
        <v>186</v>
      </c>
      <c r="B81" s="58" t="s">
        <v>20</v>
      </c>
      <c r="C81" s="109" t="s">
        <v>187</v>
      </c>
      <c r="D81" s="60" t="s">
        <v>188</v>
      </c>
      <c r="E81" s="60"/>
      <c r="F81" s="84" t="s">
        <v>60</v>
      </c>
      <c r="G81" s="54" t="n">
        <v>643.6</v>
      </c>
      <c r="H81" s="93"/>
      <c r="I81" s="55" t="n">
        <f aca="false">ROUND(SUM(H81*1.2034),2)</f>
        <v>0</v>
      </c>
      <c r="J81" s="56" t="n">
        <f aca="false">ROUND(SUM(I81*G81),2)</f>
        <v>0</v>
      </c>
      <c r="K81" s="36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</row>
    <row r="82" s="40" customFormat="true" ht="54.75" hidden="false" customHeight="true" outlineLevel="0" collapsed="false">
      <c r="A82" s="57" t="s">
        <v>189</v>
      </c>
      <c r="B82" s="58" t="s">
        <v>33</v>
      </c>
      <c r="C82" s="109" t="n">
        <v>91932</v>
      </c>
      <c r="D82" s="60" t="s">
        <v>190</v>
      </c>
      <c r="E82" s="60"/>
      <c r="F82" s="61" t="s">
        <v>60</v>
      </c>
      <c r="G82" s="62" t="n">
        <v>6</v>
      </c>
      <c r="H82" s="94"/>
      <c r="I82" s="63" t="n">
        <f aca="false">ROUND(SUM(H82*1.2034),2)</f>
        <v>0</v>
      </c>
      <c r="J82" s="64" t="n">
        <f aca="false">ROUND(SUM(I82*G82),2)</f>
        <v>0</v>
      </c>
      <c r="K82" s="36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</row>
    <row r="83" s="40" customFormat="true" ht="46" hidden="false" customHeight="true" outlineLevel="0" collapsed="false">
      <c r="A83" s="57" t="s">
        <v>191</v>
      </c>
      <c r="B83" s="58" t="s">
        <v>33</v>
      </c>
      <c r="C83" s="109" t="n">
        <v>91932</v>
      </c>
      <c r="D83" s="60" t="s">
        <v>192</v>
      </c>
      <c r="E83" s="60"/>
      <c r="F83" s="61" t="s">
        <v>60</v>
      </c>
      <c r="G83" s="62" t="n">
        <v>2</v>
      </c>
      <c r="H83" s="94"/>
      <c r="I83" s="63" t="n">
        <f aca="false">ROUND(SUM(H83*1.2034),2)</f>
        <v>0</v>
      </c>
      <c r="J83" s="64" t="n">
        <f aca="false">ROUND(SUM(I83*G83),2)</f>
        <v>0</v>
      </c>
      <c r="K83" s="36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</row>
    <row r="84" s="40" customFormat="true" ht="59.7" hidden="false" customHeight="true" outlineLevel="0" collapsed="false">
      <c r="A84" s="57" t="s">
        <v>193</v>
      </c>
      <c r="B84" s="58" t="s">
        <v>33</v>
      </c>
      <c r="C84" s="109" t="n">
        <v>92986</v>
      </c>
      <c r="D84" s="60" t="s">
        <v>194</v>
      </c>
      <c r="E84" s="60"/>
      <c r="F84" s="61" t="s">
        <v>60</v>
      </c>
      <c r="G84" s="62" t="n">
        <v>12.8</v>
      </c>
      <c r="H84" s="94"/>
      <c r="I84" s="63" t="n">
        <f aca="false">ROUND(SUM(H84*1.2034),2)</f>
        <v>0</v>
      </c>
      <c r="J84" s="64" t="n">
        <f aca="false">ROUND(SUM(I84*G84),2)</f>
        <v>0</v>
      </c>
      <c r="K84" s="36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</row>
    <row r="85" s="40" customFormat="true" ht="27.35" hidden="false" customHeight="true" outlineLevel="0" collapsed="false">
      <c r="A85" s="57" t="s">
        <v>195</v>
      </c>
      <c r="B85" s="58" t="s">
        <v>20</v>
      </c>
      <c r="C85" s="109" t="s">
        <v>196</v>
      </c>
      <c r="D85" s="60" t="s">
        <v>197</v>
      </c>
      <c r="E85" s="60"/>
      <c r="F85" s="61" t="s">
        <v>60</v>
      </c>
      <c r="G85" s="62" t="n">
        <v>51.2</v>
      </c>
      <c r="H85" s="94"/>
      <c r="I85" s="63" t="n">
        <f aca="false">ROUND(SUM(H85*1.2034),2)</f>
        <v>0</v>
      </c>
      <c r="J85" s="64" t="n">
        <f aca="false">ROUND(SUM(I85*G85),2)</f>
        <v>0</v>
      </c>
      <c r="K85" s="36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</row>
    <row r="86" s="49" customFormat="true" ht="19.5" hidden="false" customHeight="true" outlineLevel="0" collapsed="false">
      <c r="A86" s="41" t="s">
        <v>198</v>
      </c>
      <c r="B86" s="41"/>
      <c r="C86" s="41"/>
      <c r="D86" s="41"/>
      <c r="E86" s="41"/>
      <c r="F86" s="132"/>
      <c r="G86" s="133"/>
      <c r="H86" s="139"/>
      <c r="I86" s="134"/>
      <c r="J86" s="135"/>
      <c r="K86" s="36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</row>
    <row r="87" s="40" customFormat="true" ht="39.75" hidden="false" customHeight="true" outlineLevel="0" collapsed="false">
      <c r="A87" s="50" t="s">
        <v>199</v>
      </c>
      <c r="B87" s="51" t="s">
        <v>33</v>
      </c>
      <c r="C87" s="140" t="n">
        <v>101659</v>
      </c>
      <c r="D87" s="136" t="s">
        <v>200</v>
      </c>
      <c r="E87" s="136"/>
      <c r="F87" s="84" t="s">
        <v>104</v>
      </c>
      <c r="G87" s="54" t="n">
        <v>15</v>
      </c>
      <c r="H87" s="93"/>
      <c r="I87" s="55" t="n">
        <f aca="false">ROUND(SUM(H87*1.2034),2)</f>
        <v>0</v>
      </c>
      <c r="J87" s="56" t="n">
        <f aca="false">ROUND(SUM(I87*G87),2)</f>
        <v>0</v>
      </c>
      <c r="K87" s="36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</row>
    <row r="88" s="40" customFormat="true" ht="39.75" hidden="false" customHeight="true" outlineLevel="0" collapsed="false">
      <c r="A88" s="57" t="s">
        <v>201</v>
      </c>
      <c r="B88" s="58" t="s">
        <v>33</v>
      </c>
      <c r="C88" s="109" t="n">
        <v>101632</v>
      </c>
      <c r="D88" s="60" t="s">
        <v>202</v>
      </c>
      <c r="E88" s="60"/>
      <c r="F88" s="61" t="s">
        <v>104</v>
      </c>
      <c r="G88" s="62" t="n">
        <v>15</v>
      </c>
      <c r="H88" s="94"/>
      <c r="I88" s="63" t="n">
        <f aca="false">ROUND(SUM(H88*1.2034),2)</f>
        <v>0</v>
      </c>
      <c r="J88" s="64" t="n">
        <f aca="false">ROUND(SUM(I88*G88),2)</f>
        <v>0</v>
      </c>
      <c r="K88" s="36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</row>
    <row r="89" s="40" customFormat="true" ht="19.5" hidden="false" customHeight="true" outlineLevel="0" collapsed="false">
      <c r="A89" s="141" t="s">
        <v>203</v>
      </c>
      <c r="B89" s="142" t="s">
        <v>204</v>
      </c>
      <c r="C89" s="142"/>
      <c r="D89" s="143" t="s">
        <v>205</v>
      </c>
      <c r="E89" s="143"/>
      <c r="F89" s="144" t="s">
        <v>104</v>
      </c>
      <c r="G89" s="145" t="n">
        <v>36</v>
      </c>
      <c r="H89" s="146"/>
      <c r="I89" s="147" t="n">
        <f aca="false">ROUND(SUM(H89*1.2034),2)</f>
        <v>0</v>
      </c>
      <c r="J89" s="148" t="n">
        <f aca="false">ROUND(SUM(I89*G89),2)</f>
        <v>0</v>
      </c>
      <c r="K89" s="36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</row>
    <row r="90" s="49" customFormat="true" ht="19.5" hidden="false" customHeight="true" outlineLevel="0" collapsed="false">
      <c r="A90" s="41" t="s">
        <v>206</v>
      </c>
      <c r="B90" s="41"/>
      <c r="C90" s="41"/>
      <c r="D90" s="41"/>
      <c r="E90" s="41"/>
      <c r="F90" s="132"/>
      <c r="G90" s="133"/>
      <c r="H90" s="139"/>
      <c r="I90" s="134"/>
      <c r="J90" s="135"/>
      <c r="K90" s="36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</row>
    <row r="91" s="40" customFormat="true" ht="32.3" hidden="false" customHeight="true" outlineLevel="0" collapsed="false">
      <c r="A91" s="50" t="s">
        <v>207</v>
      </c>
      <c r="B91" s="51" t="s">
        <v>179</v>
      </c>
      <c r="C91" s="140" t="s">
        <v>208</v>
      </c>
      <c r="D91" s="136" t="s">
        <v>209</v>
      </c>
      <c r="E91" s="136"/>
      <c r="F91" s="84" t="s">
        <v>104</v>
      </c>
      <c r="G91" s="54" t="n">
        <v>3</v>
      </c>
      <c r="H91" s="93"/>
      <c r="I91" s="63" t="n">
        <f aca="false">ROUND((SUM(H91/1.23)*1.2034),2)</f>
        <v>0</v>
      </c>
      <c r="J91" s="56" t="n">
        <f aca="false">ROUND(SUM(I91*G91),2)</f>
        <v>0</v>
      </c>
      <c r="K91" s="36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</row>
    <row r="92" s="40" customFormat="true" ht="39.75" hidden="false" customHeight="true" outlineLevel="0" collapsed="false">
      <c r="A92" s="57" t="s">
        <v>210</v>
      </c>
      <c r="B92" s="58" t="s">
        <v>33</v>
      </c>
      <c r="C92" s="109" t="n">
        <v>96977</v>
      </c>
      <c r="D92" s="60" t="s">
        <v>211</v>
      </c>
      <c r="E92" s="60"/>
      <c r="F92" s="61" t="s">
        <v>60</v>
      </c>
      <c r="G92" s="62" t="n">
        <v>4</v>
      </c>
      <c r="H92" s="94"/>
      <c r="I92" s="63" t="n">
        <f aca="false">ROUND(SUM(H92*1.2034),2)</f>
        <v>0</v>
      </c>
      <c r="J92" s="64" t="n">
        <f aca="false">ROUND(SUM(I92*G92),2)</f>
        <v>0</v>
      </c>
      <c r="K92" s="36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</row>
    <row r="93" s="40" customFormat="true" ht="39.75" hidden="false" customHeight="true" outlineLevel="0" collapsed="false">
      <c r="A93" s="57" t="s">
        <v>212</v>
      </c>
      <c r="B93" s="58" t="s">
        <v>33</v>
      </c>
      <c r="C93" s="109" t="n">
        <v>91934</v>
      </c>
      <c r="D93" s="60" t="s">
        <v>213</v>
      </c>
      <c r="E93" s="60"/>
      <c r="F93" s="61" t="s">
        <v>60</v>
      </c>
      <c r="G93" s="62" t="n">
        <v>3</v>
      </c>
      <c r="H93" s="94"/>
      <c r="I93" s="63" t="n">
        <f aca="false">ROUND(SUM(H93*1.2034),2)</f>
        <v>0</v>
      </c>
      <c r="J93" s="149" t="n">
        <f aca="false">ROUND(SUM(I93*G93),2)</f>
        <v>0</v>
      </c>
      <c r="K93" s="36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</row>
    <row r="94" s="79" customFormat="true" ht="19.5" hidden="false" customHeight="true" outlineLevel="0" collapsed="false">
      <c r="A94" s="150" t="s">
        <v>214</v>
      </c>
      <c r="B94" s="150"/>
      <c r="C94" s="150"/>
      <c r="D94" s="150"/>
      <c r="E94" s="150"/>
      <c r="F94" s="150"/>
      <c r="G94" s="150"/>
      <c r="H94" s="150"/>
      <c r="I94" s="150"/>
      <c r="J94" s="151" t="n">
        <f aca="false">ROUND(SUM(J11+J16+J22+J28+J45+J52+J56+J58),2)</f>
        <v>0</v>
      </c>
      <c r="K94" s="36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</row>
    <row r="95" customFormat="false" ht="99.75" hidden="false" customHeight="true" outlineLevel="0" collapsed="false">
      <c r="A95" s="152"/>
      <c r="B95" s="152"/>
      <c r="C95" s="152"/>
      <c r="D95" s="152"/>
      <c r="E95" s="153"/>
      <c r="F95" s="154"/>
      <c r="G95" s="154"/>
      <c r="H95" s="154"/>
      <c r="I95" s="154"/>
      <c r="J95" s="154"/>
      <c r="K95" s="155"/>
    </row>
    <row r="96" customFormat="false" ht="15" hidden="false" customHeight="true" outlineLevel="0" collapsed="false">
      <c r="A96" s="156" t="s">
        <v>215</v>
      </c>
      <c r="B96" s="156"/>
      <c r="C96" s="156"/>
      <c r="D96" s="156"/>
      <c r="E96" s="157"/>
      <c r="F96" s="158" t="s">
        <v>216</v>
      </c>
      <c r="G96" s="158"/>
      <c r="H96" s="158"/>
      <c r="I96" s="158"/>
      <c r="J96" s="158"/>
    </row>
    <row r="97" customFormat="false" ht="15" hidden="false" customHeight="true" outlineLevel="0" collapsed="false">
      <c r="A97" s="159" t="s">
        <v>217</v>
      </c>
      <c r="B97" s="159"/>
      <c r="C97" s="159"/>
      <c r="D97" s="159"/>
      <c r="E97" s="160"/>
      <c r="F97" s="161" t="s">
        <v>218</v>
      </c>
      <c r="G97" s="161"/>
      <c r="H97" s="161"/>
      <c r="I97" s="161"/>
      <c r="J97" s="161"/>
    </row>
  </sheetData>
  <mergeCells count="111">
    <mergeCell ref="A1:C2"/>
    <mergeCell ref="D1:J2"/>
    <mergeCell ref="A3:C3"/>
    <mergeCell ref="D3:J3"/>
    <mergeCell ref="A4:C4"/>
    <mergeCell ref="D4:J4"/>
    <mergeCell ref="A5:C5"/>
    <mergeCell ref="D5:J5"/>
    <mergeCell ref="A6:C6"/>
    <mergeCell ref="D6:J6"/>
    <mergeCell ref="A8:A9"/>
    <mergeCell ref="B8:B9"/>
    <mergeCell ref="C8:C9"/>
    <mergeCell ref="D8:E9"/>
    <mergeCell ref="F8:F9"/>
    <mergeCell ref="G8:G9"/>
    <mergeCell ref="H8:I8"/>
    <mergeCell ref="J8:J9"/>
    <mergeCell ref="A11:E11"/>
    <mergeCell ref="D12:E12"/>
    <mergeCell ref="D13:E13"/>
    <mergeCell ref="D14:E14"/>
    <mergeCell ref="D15:E15"/>
    <mergeCell ref="A16:E16"/>
    <mergeCell ref="D17:E17"/>
    <mergeCell ref="D18:E18"/>
    <mergeCell ref="D19:E19"/>
    <mergeCell ref="D20:E20"/>
    <mergeCell ref="D21:E21"/>
    <mergeCell ref="A22:E22"/>
    <mergeCell ref="D23:E23"/>
    <mergeCell ref="D24:E24"/>
    <mergeCell ref="D25:E25"/>
    <mergeCell ref="D26:E26"/>
    <mergeCell ref="D27:E27"/>
    <mergeCell ref="A28:E28"/>
    <mergeCell ref="D29:E29"/>
    <mergeCell ref="D30:E30"/>
    <mergeCell ref="D31:E31"/>
    <mergeCell ref="D32:E32"/>
    <mergeCell ref="D33:E33"/>
    <mergeCell ref="D34:E34"/>
    <mergeCell ref="D35:E35"/>
    <mergeCell ref="D36:E36"/>
    <mergeCell ref="B37:C37"/>
    <mergeCell ref="D37:E37"/>
    <mergeCell ref="D38:E38"/>
    <mergeCell ref="D39:E39"/>
    <mergeCell ref="D40:E40"/>
    <mergeCell ref="D41:E41"/>
    <mergeCell ref="D42:E42"/>
    <mergeCell ref="D43:E43"/>
    <mergeCell ref="D44:E44"/>
    <mergeCell ref="A45:E45"/>
    <mergeCell ref="D46:E46"/>
    <mergeCell ref="D47:E47"/>
    <mergeCell ref="D48:E48"/>
    <mergeCell ref="D49:E49"/>
    <mergeCell ref="D50:E50"/>
    <mergeCell ref="D51:E51"/>
    <mergeCell ref="A52:E52"/>
    <mergeCell ref="D53:E53"/>
    <mergeCell ref="D54:E54"/>
    <mergeCell ref="D55:E55"/>
    <mergeCell ref="A56:E56"/>
    <mergeCell ref="D57:E57"/>
    <mergeCell ref="A58:E58"/>
    <mergeCell ref="A59:E59"/>
    <mergeCell ref="B60:C60"/>
    <mergeCell ref="D60:E60"/>
    <mergeCell ref="D61:E61"/>
    <mergeCell ref="A62:E62"/>
    <mergeCell ref="D63:E63"/>
    <mergeCell ref="D64:E64"/>
    <mergeCell ref="D65:E65"/>
    <mergeCell ref="D66:E66"/>
    <mergeCell ref="D67:E67"/>
    <mergeCell ref="D68:E68"/>
    <mergeCell ref="A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A80:E80"/>
    <mergeCell ref="D81:E81"/>
    <mergeCell ref="D82:E82"/>
    <mergeCell ref="D83:E83"/>
    <mergeCell ref="D84:E84"/>
    <mergeCell ref="D85:E85"/>
    <mergeCell ref="A86:E86"/>
    <mergeCell ref="D87:E87"/>
    <mergeCell ref="D88:E88"/>
    <mergeCell ref="B89:C89"/>
    <mergeCell ref="D89:E89"/>
    <mergeCell ref="A90:E90"/>
    <mergeCell ref="D91:E91"/>
    <mergeCell ref="D92:E92"/>
    <mergeCell ref="D93:E93"/>
    <mergeCell ref="A94:I94"/>
    <mergeCell ref="A95:D95"/>
    <mergeCell ref="F95:J95"/>
    <mergeCell ref="A96:D96"/>
    <mergeCell ref="F96:J96"/>
    <mergeCell ref="A97:D97"/>
    <mergeCell ref="F97:J97"/>
  </mergeCells>
  <conditionalFormatting sqref="G8 H9:I9 J8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true" verticalCentered="true"/>
  <pageMargins left="0.236111111111111" right="0.236111111111111" top="0.945138888888889" bottom="0.551388888888889" header="0.511811023622047" footer="0.511811023622047"/>
  <pageSetup paperSize="9" scale="7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</TotalTime>
  <Application>LibreOffice/7.3.7.2$Windows_X86_64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2020-10-16T14:05:43Z</dcterms:created>
  <dc:creator>Yuri Gonçalves Tanaka</dc:creator>
  <dc:description/>
  <dc:language>pt-BR</dc:language>
  <cp:lastModifiedBy/>
  <cp:lastPrinted>2023-03-08T19:06:33Z</cp:lastPrinted>
  <dcterms:modified xsi:type="dcterms:W3CDTF">2023-04-03T12:42:18Z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