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\Desktop\OBRAS P.M.E.G\OBRAS EM FECHAMENTO\PROLONGAMENTO DE VIAS PÚBLICAS\PROLONGAMENTO DE RUAS NO JARDIM FURLAN I E II\"/>
    </mc:Choice>
  </mc:AlternateContent>
  <bookViews>
    <workbookView xWindow="0" yWindow="0" windowWidth="15345" windowHeight="4575"/>
  </bookViews>
  <sheets>
    <sheet name="PLANILHA ORÇAMENTÁRIA" sheetId="1" r:id="rId1"/>
  </sheets>
  <definedNames>
    <definedName name="_xlnm.Print_Area" localSheetId="0">'PLANILHA ORÇAMENTÁRIA'!$A$1:$H$68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  <c r="H49" i="1"/>
  <c r="H48" i="1"/>
  <c r="H47" i="1"/>
  <c r="H46" i="1"/>
  <c r="H45" i="1"/>
  <c r="H44" i="1"/>
  <c r="H43" i="1"/>
  <c r="H42" i="1"/>
  <c r="H51" i="1" l="1"/>
  <c r="H39" i="1"/>
  <c r="H28" i="1"/>
  <c r="H54" i="1" l="1"/>
  <c r="H53" i="1"/>
  <c r="H55" i="1" l="1"/>
  <c r="H17" i="1" l="1"/>
  <c r="H38" i="1" l="1"/>
  <c r="H37" i="1"/>
  <c r="H36" i="1"/>
  <c r="H35" i="1"/>
  <c r="H34" i="1"/>
  <c r="H33" i="1"/>
  <c r="H32" i="1"/>
  <c r="H31" i="1"/>
  <c r="H40" i="1" l="1"/>
  <c r="H25" i="1"/>
  <c r="H24" i="1"/>
  <c r="H23" i="1"/>
  <c r="H22" i="1"/>
  <c r="H21" i="1"/>
  <c r="H20" i="1"/>
  <c r="H27" i="1" l="1"/>
  <c r="H26" i="1"/>
  <c r="H29" i="1" l="1"/>
  <c r="H16" i="1"/>
  <c r="H18" i="1" s="1"/>
  <c r="H57" i="1" s="1"/>
  <c r="H58" i="1" l="1"/>
  <c r="H59" i="1" s="1"/>
</calcChain>
</file>

<file path=xl/sharedStrings.xml><?xml version="1.0" encoding="utf-8"?>
<sst xmlns="http://schemas.openxmlformats.org/spreadsheetml/2006/main" count="188" uniqueCount="98">
  <si>
    <t>ITEM</t>
  </si>
  <si>
    <t>CÓDIGO</t>
  </si>
  <si>
    <t>REFERÊNCIA</t>
  </si>
  <si>
    <t>DESCRIÇÃO</t>
  </si>
  <si>
    <t>UNIDADE</t>
  </si>
  <si>
    <t>QUANTIDADE</t>
  </si>
  <si>
    <t>PREÇO UNITÁRIO</t>
  </si>
  <si>
    <t>TOTAL</t>
  </si>
  <si>
    <t>m²</t>
  </si>
  <si>
    <t>m³</t>
  </si>
  <si>
    <t>TOTAL GERAL</t>
  </si>
  <si>
    <t>____________________________________________</t>
  </si>
  <si>
    <t>Claudia Botelho de Oliveira Diegues</t>
  </si>
  <si>
    <t>Prefeita Municipal</t>
  </si>
  <si>
    <t>SERVIÇOS PRELIMINARES</t>
  </si>
  <si>
    <t>1.1</t>
  </si>
  <si>
    <t>2.1</t>
  </si>
  <si>
    <t>2.2</t>
  </si>
  <si>
    <t>2.3</t>
  </si>
  <si>
    <t>TOTAL DO ITEM 1</t>
  </si>
  <si>
    <t>TOTAL DO ITEM 2</t>
  </si>
  <si>
    <t>PLANILHA ORÇAMENTÁRIA</t>
  </si>
  <si>
    <t>CDHU</t>
  </si>
  <si>
    <t>54.03.210</t>
  </si>
  <si>
    <t>54.03.230</t>
  </si>
  <si>
    <t>Imprimação betuminosa ligante</t>
  </si>
  <si>
    <t>02.08.020</t>
  </si>
  <si>
    <t>Placa de identificação para obra</t>
  </si>
  <si>
    <t>3.1</t>
  </si>
  <si>
    <t>3.2</t>
  </si>
  <si>
    <t>3.3</t>
  </si>
  <si>
    <t>TOTAL DO ITEM 3</t>
  </si>
  <si>
    <t xml:space="preserve">                     ___________________________________________</t>
  </si>
  <si>
    <t xml:space="preserve">                       Jaime Abreu Junior</t>
  </si>
  <si>
    <t xml:space="preserve">                     Engenheiro Civil   CREA/SP: 5070155651</t>
  </si>
  <si>
    <t>4.1</t>
  </si>
  <si>
    <t>4.2</t>
  </si>
  <si>
    <t>TOTAL DO ITEM 4</t>
  </si>
  <si>
    <r>
      <rPr>
        <b/>
        <sz val="12"/>
        <color theme="1"/>
        <rFont val="Calibri"/>
        <family val="2"/>
        <scheme val="minor"/>
      </rPr>
      <t xml:space="preserve">PROPRIETÁRIO: </t>
    </r>
    <r>
      <rPr>
        <sz val="12"/>
        <color theme="1"/>
        <rFont val="Calibri"/>
        <family val="2"/>
        <scheme val="minor"/>
      </rPr>
      <t>MUNICÍPIO DE ESTIVA GERBI</t>
    </r>
  </si>
  <si>
    <r>
      <t xml:space="preserve">BDI: </t>
    </r>
    <r>
      <rPr>
        <sz val="12"/>
        <color theme="1"/>
        <rFont val="Calibri"/>
        <family val="2"/>
        <scheme val="minor"/>
      </rPr>
      <t>22%</t>
    </r>
  </si>
  <si>
    <t>BDI 22%</t>
  </si>
  <si>
    <t>PAVIMENTAÇÃO ASFÁLTICA RUA JANDYRA BAPTISTA BUENO FERREIRA</t>
  </si>
  <si>
    <t>PAVIMENTAÇÃO ASFÁLTICA RUA BENEDITA HELENA DEL GIUDICE DE SOUZA</t>
  </si>
  <si>
    <t>02.10.060</t>
  </si>
  <si>
    <t>Locação de vias, calçadas, tanques e lagoas</t>
  </si>
  <si>
    <t>54.01.400</t>
  </si>
  <si>
    <t>Abertura de caixa até 25 cm, inclui escavação, compactação, transporte e preparo do sub-leito</t>
  </si>
  <si>
    <t>2.4</t>
  </si>
  <si>
    <t>94267</t>
  </si>
  <si>
    <t>SINAPI</t>
  </si>
  <si>
    <t>GUIA (MEIO-FIO) E SARJETA CONJUGADOS DE CONCRETO, MOLDADA IN LOCO EM TRECHO RETO COM EXTRUSORA, 45 CM BASE (15 CM BASE DA GUIA + 30 CM BASE DA SARJETA) X 22 CM ALTURA. AF_06/2016</t>
  </si>
  <si>
    <t>m</t>
  </si>
  <si>
    <t>94268</t>
  </si>
  <si>
    <t>GUIA (MEIO-FIO) E SARJETA CONJUGADOS DE CONCRETO, MOLDADA IN LOCO EM TRECHO CURVO COM EXTRUSORA, 45 CM BASE (15 CM BASE DA GUIA + 30 CM BASE DA SARJETA) X 22 CM ALTURA. AF_06/2016</t>
  </si>
  <si>
    <t>54.01.210</t>
  </si>
  <si>
    <t>54.03.240</t>
  </si>
  <si>
    <t>Imprimação betuminosa impermeabilizante</t>
  </si>
  <si>
    <t>2.5</t>
  </si>
  <si>
    <t>2.6</t>
  </si>
  <si>
    <t>2.7</t>
  </si>
  <si>
    <t>2.8</t>
  </si>
  <si>
    <t>3.4</t>
  </si>
  <si>
    <t>3.5</t>
  </si>
  <si>
    <t>3.6</t>
  </si>
  <si>
    <t>3.7</t>
  </si>
  <si>
    <t>3.8</t>
  </si>
  <si>
    <t>02.09.040</t>
  </si>
  <si>
    <t>Limpeza mecanizada do terreno, inclusive troncos até 5 cm de diâmetro, com caminhão à disposição dentro da obra, até o raio de 1 km</t>
  </si>
  <si>
    <t xml:space="preserve">                       Secretário de Obras e Planejamento</t>
  </si>
  <si>
    <t>01.20.010</t>
  </si>
  <si>
    <t>Taxa de mobilização e desmobilização de equipamentos para execução de levantamento topográfico</t>
  </si>
  <si>
    <t>tx</t>
  </si>
  <si>
    <t>LEVANTAMENTO PLANIMÉTRICO DE PAVIMENTO</t>
  </si>
  <si>
    <t>01.20.280</t>
  </si>
  <si>
    <t>Levantamento planimétrico de área pavimentada para veículo e pedestre</t>
  </si>
  <si>
    <t>Base de brita graduada (espessura= 15 cm acabado)</t>
  </si>
  <si>
    <t>2.9</t>
  </si>
  <si>
    <t>Barreira dupla de concreto, armada, pré-moldada (perfil New Jersey) - L &gt; 3,00 m e H = 1.070 mm</t>
  </si>
  <si>
    <t>SICRO</t>
  </si>
  <si>
    <t>3.9</t>
  </si>
  <si>
    <t>Responsável Técnico</t>
  </si>
  <si>
    <r>
      <rPr>
        <b/>
        <sz val="12"/>
        <color theme="1"/>
        <rFont val="Calibri"/>
        <family val="2"/>
        <scheme val="minor"/>
      </rPr>
      <t>OBJETO:</t>
    </r>
    <r>
      <rPr>
        <sz val="12"/>
        <color theme="1"/>
        <rFont val="Calibri"/>
        <family val="2"/>
        <scheme val="minor"/>
      </rPr>
      <t xml:space="preserve"> PROLONGAMENTO E PAVIMENTAÇÃO DE VIAS PÚBLICAS</t>
    </r>
  </si>
  <si>
    <t>PAVIMENTAÇÃO ASFÁLTICA RUA ALCIDES ANDRÉ DA SILVA</t>
  </si>
  <si>
    <t>4.3</t>
  </si>
  <si>
    <t>4.4</t>
  </si>
  <si>
    <t>4.5</t>
  </si>
  <si>
    <t>4.6</t>
  </si>
  <si>
    <t>4.7</t>
  </si>
  <si>
    <t>4.8</t>
  </si>
  <si>
    <t>4.9</t>
  </si>
  <si>
    <t>5.1</t>
  </si>
  <si>
    <t>5.2</t>
  </si>
  <si>
    <t>1.2</t>
  </si>
  <si>
    <t>Camada de rolamento em concreto betuminoso usinado quente - CBUQ (espessura= 3 cm acabado)</t>
  </si>
  <si>
    <r>
      <t xml:space="preserve">REFERÊNCIA: </t>
    </r>
    <r>
      <rPr>
        <sz val="12"/>
        <color theme="1"/>
        <rFont val="Calibri"/>
        <family val="2"/>
        <scheme val="minor"/>
      </rPr>
      <t>CDHU BOLETIM - 191 (SEM DESONERAÇÃO) - SINAPI 08/2023 (NÃO DESONERADO) - SICRO 04/2023</t>
    </r>
    <r>
      <rPr>
        <b/>
        <sz val="12"/>
        <color theme="1"/>
        <rFont val="Calibri"/>
        <family val="2"/>
        <scheme val="minor"/>
      </rPr>
      <t xml:space="preserve">             DATA: </t>
    </r>
    <r>
      <rPr>
        <sz val="12"/>
        <color theme="1"/>
        <rFont val="Calibri"/>
        <family val="2"/>
        <scheme val="minor"/>
      </rPr>
      <t>OUTUBRO/2023</t>
    </r>
  </si>
  <si>
    <t>TOTAL DO ITEM 5</t>
  </si>
  <si>
    <r>
      <rPr>
        <b/>
        <sz val="12"/>
        <color theme="1"/>
        <rFont val="Calibri"/>
        <family val="2"/>
        <scheme val="minor"/>
      </rPr>
      <t>LOCAIS:</t>
    </r>
    <r>
      <rPr>
        <sz val="12"/>
        <color theme="1"/>
        <rFont val="Calibri"/>
        <family val="2"/>
        <scheme val="minor"/>
      </rPr>
      <t xml:space="preserve"> RUAS JANDYRA BAPTISTA BUENO FERREIRA E BENEDITA HELENA DEL GIUDICE DE SOUZA, BAIRRO JARDIM FURLAN II, RUA ALCIDES ANDRÉ DA SILVA, BAIRRO JARDIM FURLAN, ESTIVA GERBI/SP</t>
    </r>
  </si>
  <si>
    <r>
      <t xml:space="preserve">PREFEITURA MUNICIPAL DE ESTIVA GERBI
</t>
    </r>
    <r>
      <rPr>
        <sz val="16"/>
        <color theme="1"/>
        <rFont val="Times New Roman"/>
        <family val="1"/>
      </rPr>
      <t>PAÇO MUNICIPAL
ESTADO DE SÃO PAULO</t>
    </r>
    <r>
      <rPr>
        <sz val="22"/>
        <color theme="1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</si>
</sst>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mbria"/>
      <family val="1"/>
    </font>
    <font>
      <sz val="2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MS Sans Serif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  <font>
      <sz val="16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43" fontId="9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5" borderId="0" xfId="0" applyFill="1" applyBorder="1"/>
    <xf numFmtId="10" fontId="0" fillId="0" borderId="0" xfId="0" applyNumberFormat="1"/>
    <xf numFmtId="0" fontId="0" fillId="0" borderId="0" xfId="0" applyAlignment="1">
      <alignment horizontal="center" vertical="center"/>
    </xf>
    <xf numFmtId="164" fontId="1" fillId="7" borderId="1" xfId="0" applyNumberFormat="1" applyFont="1" applyFill="1" applyBorder="1"/>
    <xf numFmtId="0" fontId="4" fillId="0" borderId="0" xfId="0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0" fillId="0" borderId="0" xfId="0" applyNumberFormat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4" fontId="1" fillId="7" borderId="1" xfId="0" applyNumberFormat="1" applyFont="1" applyFill="1" applyBorder="1" applyAlignment="1">
      <alignment horizontal="center"/>
    </xf>
    <xf numFmtId="10" fontId="0" fillId="4" borderId="0" xfId="0" applyNumberFormat="1" applyFill="1" applyBorder="1"/>
    <xf numFmtId="0" fontId="1" fillId="4" borderId="0" xfId="0" applyFont="1" applyFill="1" applyBorder="1" applyAlignment="1"/>
    <xf numFmtId="10" fontId="1" fillId="4" borderId="0" xfId="0" applyNumberFormat="1" applyFont="1" applyFill="1" applyBorder="1" applyAlignment="1">
      <alignment horizontal="center"/>
    </xf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0" fontId="5" fillId="4" borderId="0" xfId="0" applyFont="1" applyFill="1" applyBorder="1" applyAlignment="1"/>
    <xf numFmtId="10" fontId="0" fillId="4" borderId="0" xfId="0" applyNumberFormat="1" applyFill="1" applyBorder="1" applyAlignment="1">
      <alignment horizontal="center" vertical="center"/>
    </xf>
    <xf numFmtId="164" fontId="0" fillId="4" borderId="0" xfId="0" applyNumberFormat="1" applyFill="1" applyBorder="1" applyAlignment="1">
      <alignment horizontal="center" vertical="center"/>
    </xf>
    <xf numFmtId="10" fontId="0" fillId="4" borderId="0" xfId="0" applyNumberFormat="1" applyFill="1" applyBorder="1" applyAlignment="1">
      <alignment vertical="center"/>
    </xf>
    <xf numFmtId="164" fontId="1" fillId="4" borderId="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10" fontId="0" fillId="4" borderId="0" xfId="0" applyNumberFormat="1" applyFill="1" applyBorder="1" applyAlignment="1"/>
    <xf numFmtId="164" fontId="1" fillId="4" borderId="0" xfId="0" applyNumberFormat="1" applyFont="1" applyFill="1" applyBorder="1"/>
    <xf numFmtId="0" fontId="0" fillId="0" borderId="0" xfId="0" applyAlignment="1">
      <alignment vertical="center"/>
    </xf>
    <xf numFmtId="44" fontId="1" fillId="4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4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" fillId="4" borderId="0" xfId="0" applyFont="1" applyFill="1" applyBorder="1" applyAlignment="1">
      <alignment horizontal="right" vertical="center"/>
    </xf>
    <xf numFmtId="164" fontId="1" fillId="4" borderId="0" xfId="0" applyNumberFormat="1" applyFont="1" applyFill="1" applyBorder="1" applyAlignment="1">
      <alignment vertical="center"/>
    </xf>
    <xf numFmtId="0" fontId="4" fillId="0" borderId="0" xfId="0" applyFont="1" applyAlignment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center"/>
    </xf>
    <xf numFmtId="0" fontId="12" fillId="6" borderId="1" xfId="0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164" fontId="12" fillId="7" borderId="1" xfId="0" applyNumberFormat="1" applyFont="1" applyFill="1" applyBorder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5" fillId="0" borderId="1" xfId="1" applyNumberFormat="1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5" fillId="0" borderId="1" xfId="1" applyFont="1" applyBorder="1" applyAlignment="1">
      <alignment horizontal="center" vertical="center" wrapText="1"/>
    </xf>
    <xf numFmtId="2" fontId="15" fillId="0" borderId="1" xfId="2" applyNumberFormat="1" applyFon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vertical="center"/>
    </xf>
    <xf numFmtId="0" fontId="0" fillId="0" borderId="0" xfId="0" applyAlignment="1">
      <alignment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/>
    </xf>
    <xf numFmtId="164" fontId="1" fillId="4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justify" wrapText="1"/>
    </xf>
    <xf numFmtId="0" fontId="12" fillId="3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9524</xdr:rowOff>
    </xdr:from>
    <xdr:to>
      <xdr:col>2</xdr:col>
      <xdr:colOff>381000</xdr:colOff>
      <xdr:row>5</xdr:row>
      <xdr:rowOff>180975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9524"/>
          <a:ext cx="1390650" cy="1266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topLeftCell="A45" workbookViewId="0">
      <selection sqref="A1:H68"/>
    </sheetView>
  </sheetViews>
  <sheetFormatPr defaultRowHeight="15" x14ac:dyDescent="0.25"/>
  <cols>
    <col min="1" max="1" width="6.140625" style="1" customWidth="1"/>
    <col min="2" max="2" width="11.42578125" style="1" customWidth="1"/>
    <col min="3" max="3" width="11.85546875" customWidth="1"/>
    <col min="4" max="4" width="54.5703125" style="2" customWidth="1"/>
    <col min="5" max="5" width="9.42578125" style="1" customWidth="1"/>
    <col min="6" max="6" width="12.7109375" style="11" customWidth="1"/>
    <col min="7" max="7" width="16.28515625" style="3" customWidth="1"/>
    <col min="8" max="8" width="14.42578125" style="4" customWidth="1"/>
    <col min="9" max="9" width="8.140625" style="6" customWidth="1"/>
    <col min="10" max="10" width="16" customWidth="1"/>
    <col min="11" max="11" width="15.5703125" customWidth="1"/>
  </cols>
  <sheetData>
    <row r="1" spans="1:11" ht="26.25" customHeight="1" x14ac:dyDescent="0.25">
      <c r="A1" s="75" t="s">
        <v>97</v>
      </c>
      <c r="B1" s="75"/>
      <c r="C1" s="75"/>
      <c r="D1" s="75"/>
      <c r="E1" s="75"/>
      <c r="F1" s="75"/>
      <c r="G1" s="75"/>
      <c r="H1" s="75"/>
      <c r="I1" s="31"/>
      <c r="J1" s="31"/>
      <c r="K1" s="31"/>
    </row>
    <row r="2" spans="1:11" ht="15" customHeight="1" x14ac:dyDescent="0.25">
      <c r="A2" s="75"/>
      <c r="B2" s="75"/>
      <c r="C2" s="75"/>
      <c r="D2" s="75"/>
      <c r="E2" s="75"/>
      <c r="F2" s="75"/>
      <c r="G2" s="75"/>
      <c r="H2" s="75"/>
      <c r="I2" s="31"/>
      <c r="J2" s="31"/>
      <c r="K2" s="31"/>
    </row>
    <row r="3" spans="1:11" ht="15" customHeight="1" x14ac:dyDescent="0.25">
      <c r="A3" s="75"/>
      <c r="B3" s="75"/>
      <c r="C3" s="75"/>
      <c r="D3" s="75"/>
      <c r="E3" s="75"/>
      <c r="F3" s="75"/>
      <c r="G3" s="75"/>
      <c r="H3" s="75"/>
      <c r="I3" s="31"/>
      <c r="J3" s="31"/>
      <c r="K3" s="31"/>
    </row>
    <row r="4" spans="1:11" ht="15" customHeight="1" x14ac:dyDescent="0.25">
      <c r="A4" s="75"/>
      <c r="B4" s="75"/>
      <c r="C4" s="75"/>
      <c r="D4" s="75"/>
      <c r="E4" s="75"/>
      <c r="F4" s="75"/>
      <c r="G4" s="75"/>
      <c r="H4" s="75"/>
      <c r="I4" s="31"/>
      <c r="J4" s="31"/>
      <c r="K4" s="31"/>
    </row>
    <row r="5" spans="1:11" ht="15" customHeight="1" x14ac:dyDescent="0.25">
      <c r="A5" s="75"/>
      <c r="B5" s="75"/>
      <c r="C5" s="75"/>
      <c r="D5" s="75"/>
      <c r="E5" s="75"/>
      <c r="F5" s="75"/>
      <c r="G5" s="75"/>
      <c r="H5" s="75"/>
      <c r="I5" s="31"/>
      <c r="J5" s="31"/>
      <c r="K5" s="31"/>
    </row>
    <row r="6" spans="1:11" ht="15" customHeight="1" x14ac:dyDescent="0.25">
      <c r="A6" s="75"/>
      <c r="B6" s="75"/>
      <c r="C6" s="75"/>
      <c r="D6" s="75"/>
      <c r="E6" s="75"/>
      <c r="F6" s="75"/>
      <c r="G6" s="75"/>
      <c r="H6" s="75"/>
      <c r="I6" s="31"/>
      <c r="J6" s="31"/>
      <c r="K6" s="31"/>
    </row>
    <row r="7" spans="1:11" ht="21" customHeight="1" x14ac:dyDescent="0.25">
      <c r="A7" s="76" t="s">
        <v>21</v>
      </c>
      <c r="B7" s="76"/>
      <c r="C7" s="76"/>
      <c r="D7" s="76"/>
      <c r="E7" s="76"/>
      <c r="F7" s="76"/>
      <c r="G7" s="76"/>
      <c r="H7" s="76"/>
      <c r="I7" s="32"/>
      <c r="J7" s="32"/>
      <c r="K7" s="32"/>
    </row>
    <row r="8" spans="1:11" ht="21" customHeight="1" x14ac:dyDescent="0.25">
      <c r="A8" s="77" t="s">
        <v>81</v>
      </c>
      <c r="B8" s="77"/>
      <c r="C8" s="77"/>
      <c r="D8" s="77"/>
      <c r="E8" s="77"/>
      <c r="F8" s="77"/>
      <c r="G8" s="77"/>
      <c r="H8" s="77"/>
      <c r="I8" s="33"/>
      <c r="J8" s="33"/>
      <c r="K8" s="33"/>
    </row>
    <row r="9" spans="1:11" ht="21.75" customHeight="1" x14ac:dyDescent="0.25">
      <c r="A9" s="77" t="s">
        <v>38</v>
      </c>
      <c r="B9" s="77"/>
      <c r="C9" s="77"/>
      <c r="D9" s="77"/>
      <c r="E9" s="77"/>
      <c r="F9" s="77"/>
      <c r="G9" s="77"/>
      <c r="H9" s="77"/>
      <c r="I9" s="33"/>
      <c r="J9" s="33"/>
      <c r="K9" s="33"/>
    </row>
    <row r="10" spans="1:11" ht="33.75" customHeight="1" x14ac:dyDescent="0.25">
      <c r="A10" s="78" t="s">
        <v>96</v>
      </c>
      <c r="B10" s="78"/>
      <c r="C10" s="78"/>
      <c r="D10" s="78"/>
      <c r="E10" s="78"/>
      <c r="F10" s="78"/>
      <c r="G10" s="78"/>
      <c r="H10" s="78"/>
      <c r="I10" s="30"/>
      <c r="J10" s="30"/>
      <c r="K10" s="30"/>
    </row>
    <row r="11" spans="1:11" ht="20.25" customHeight="1" x14ac:dyDescent="0.25">
      <c r="A11" s="73" t="s">
        <v>94</v>
      </c>
      <c r="B11" s="73"/>
      <c r="C11" s="73"/>
      <c r="D11" s="73"/>
      <c r="E11" s="73"/>
      <c r="F11" s="73"/>
      <c r="G11" s="73"/>
      <c r="H11" s="73"/>
      <c r="I11" s="36"/>
      <c r="J11" s="36"/>
      <c r="K11" s="36"/>
    </row>
    <row r="12" spans="1:11" ht="20.25" customHeight="1" x14ac:dyDescent="0.25">
      <c r="A12" s="73" t="s">
        <v>39</v>
      </c>
      <c r="B12" s="73"/>
      <c r="C12" s="73"/>
      <c r="D12" s="9"/>
      <c r="E12" s="9"/>
      <c r="F12" s="10"/>
      <c r="G12" s="9"/>
      <c r="H12" s="9"/>
      <c r="I12" s="9"/>
      <c r="J12" s="9"/>
      <c r="K12" s="9"/>
    </row>
    <row r="13" spans="1:11" x14ac:dyDescent="0.25">
      <c r="G13" s="74"/>
      <c r="H13" s="74"/>
      <c r="I13" s="15"/>
      <c r="J13" s="16"/>
      <c r="K13" s="16"/>
    </row>
    <row r="14" spans="1:11" x14ac:dyDescent="0.25">
      <c r="A14" s="39" t="s">
        <v>0</v>
      </c>
      <c r="B14" s="39" t="s">
        <v>1</v>
      </c>
      <c r="C14" s="39" t="s">
        <v>2</v>
      </c>
      <c r="D14" s="40" t="s">
        <v>3</v>
      </c>
      <c r="E14" s="39" t="s">
        <v>4</v>
      </c>
      <c r="F14" s="41" t="s">
        <v>5</v>
      </c>
      <c r="G14" s="42" t="s">
        <v>6</v>
      </c>
      <c r="H14" s="42" t="s">
        <v>7</v>
      </c>
      <c r="I14" s="17"/>
      <c r="J14" s="18"/>
      <c r="K14" s="19"/>
    </row>
    <row r="15" spans="1:11" s="5" customFormat="1" x14ac:dyDescent="0.25">
      <c r="A15" s="43">
        <v>1</v>
      </c>
      <c r="B15" s="79" t="s">
        <v>14</v>
      </c>
      <c r="C15" s="79"/>
      <c r="D15" s="79"/>
      <c r="E15" s="79"/>
      <c r="F15" s="79"/>
      <c r="G15" s="79"/>
      <c r="H15" s="79"/>
      <c r="I15" s="20"/>
      <c r="J15" s="20"/>
      <c r="K15" s="20"/>
    </row>
    <row r="16" spans="1:11" x14ac:dyDescent="0.25">
      <c r="A16" s="44" t="s">
        <v>15</v>
      </c>
      <c r="B16" s="44" t="s">
        <v>26</v>
      </c>
      <c r="C16" s="44" t="s">
        <v>22</v>
      </c>
      <c r="D16" s="37" t="s">
        <v>27</v>
      </c>
      <c r="E16" s="44" t="s">
        <v>8</v>
      </c>
      <c r="F16" s="45">
        <v>6</v>
      </c>
      <c r="G16" s="46">
        <v>890.9</v>
      </c>
      <c r="H16" s="47">
        <f>F16*G16</f>
        <v>5345.4</v>
      </c>
      <c r="I16" s="21"/>
      <c r="J16" s="22"/>
      <c r="K16" s="22"/>
    </row>
    <row r="17" spans="1:11" ht="45" x14ac:dyDescent="0.25">
      <c r="A17" s="44" t="s">
        <v>92</v>
      </c>
      <c r="B17" s="48" t="s">
        <v>66</v>
      </c>
      <c r="C17" s="44" t="s">
        <v>22</v>
      </c>
      <c r="D17" s="49" t="s">
        <v>67</v>
      </c>
      <c r="E17" s="44" t="s">
        <v>8</v>
      </c>
      <c r="F17" s="50">
        <v>1721.9</v>
      </c>
      <c r="G17" s="46">
        <v>4.1500000000000004</v>
      </c>
      <c r="H17" s="46">
        <f>F17*G17</f>
        <v>7145.8850000000011</v>
      </c>
      <c r="I17" s="21"/>
      <c r="J17" s="22"/>
      <c r="K17" s="22"/>
    </row>
    <row r="18" spans="1:11" x14ac:dyDescent="0.25">
      <c r="A18" s="81" t="s">
        <v>19</v>
      </c>
      <c r="B18" s="81"/>
      <c r="C18" s="81"/>
      <c r="D18" s="81"/>
      <c r="E18" s="81"/>
      <c r="F18" s="81"/>
      <c r="G18" s="81"/>
      <c r="H18" s="52">
        <f>SUM(H16:H17)</f>
        <v>12491.285</v>
      </c>
      <c r="I18" s="23"/>
      <c r="J18" s="23"/>
      <c r="K18" s="24"/>
    </row>
    <row r="19" spans="1:11" x14ac:dyDescent="0.25">
      <c r="A19" s="53">
        <v>2</v>
      </c>
      <c r="B19" s="80" t="s">
        <v>41</v>
      </c>
      <c r="C19" s="80"/>
      <c r="D19" s="80"/>
      <c r="E19" s="80"/>
      <c r="F19" s="80"/>
      <c r="G19" s="80"/>
      <c r="H19" s="80"/>
      <c r="I19" s="25"/>
      <c r="J19" s="25"/>
      <c r="K19" s="25"/>
    </row>
    <row r="20" spans="1:11" ht="24.75" customHeight="1" x14ac:dyDescent="0.25">
      <c r="A20" s="44" t="s">
        <v>16</v>
      </c>
      <c r="B20" s="54" t="s">
        <v>43</v>
      </c>
      <c r="C20" s="44" t="s">
        <v>22</v>
      </c>
      <c r="D20" s="55" t="s">
        <v>44</v>
      </c>
      <c r="E20" s="56" t="s">
        <v>8</v>
      </c>
      <c r="F20" s="57">
        <v>524.5</v>
      </c>
      <c r="G20" s="46">
        <v>1.83</v>
      </c>
      <c r="H20" s="47">
        <f t="shared" ref="H20" si="0">F20*G20</f>
        <v>959.83500000000004</v>
      </c>
      <c r="I20" s="21"/>
      <c r="J20" s="22"/>
      <c r="K20" s="22"/>
    </row>
    <row r="21" spans="1:11" ht="30.75" customHeight="1" x14ac:dyDescent="0.25">
      <c r="A21" s="44" t="s">
        <v>17</v>
      </c>
      <c r="B21" s="54" t="s">
        <v>45</v>
      </c>
      <c r="C21" s="44" t="s">
        <v>22</v>
      </c>
      <c r="D21" s="51" t="s">
        <v>46</v>
      </c>
      <c r="E21" s="56" t="s">
        <v>8</v>
      </c>
      <c r="F21" s="57">
        <v>524.5</v>
      </c>
      <c r="G21" s="46">
        <v>24.52</v>
      </c>
      <c r="H21" s="47">
        <f>F21*G21</f>
        <v>12860.74</v>
      </c>
      <c r="I21" s="21"/>
      <c r="J21" s="22"/>
      <c r="K21" s="22"/>
    </row>
    <row r="22" spans="1:11" ht="45.75" customHeight="1" x14ac:dyDescent="0.25">
      <c r="A22" s="44" t="s">
        <v>18</v>
      </c>
      <c r="B22" s="54" t="s">
        <v>48</v>
      </c>
      <c r="C22" s="44" t="s">
        <v>49</v>
      </c>
      <c r="D22" s="51" t="s">
        <v>50</v>
      </c>
      <c r="E22" s="56" t="s">
        <v>51</v>
      </c>
      <c r="F22" s="57">
        <v>123.03</v>
      </c>
      <c r="G22" s="46">
        <v>53.48</v>
      </c>
      <c r="H22" s="47">
        <f t="shared" ref="H22:H25" si="1">F22*G22</f>
        <v>6579.6443999999992</v>
      </c>
      <c r="I22" s="21"/>
      <c r="J22" s="22"/>
      <c r="K22" s="22"/>
    </row>
    <row r="23" spans="1:11" ht="46.5" customHeight="1" x14ac:dyDescent="0.25">
      <c r="A23" s="44" t="s">
        <v>47</v>
      </c>
      <c r="B23" s="54" t="s">
        <v>52</v>
      </c>
      <c r="C23" s="44" t="s">
        <v>49</v>
      </c>
      <c r="D23" s="51" t="s">
        <v>53</v>
      </c>
      <c r="E23" s="56" t="s">
        <v>51</v>
      </c>
      <c r="F23" s="57">
        <v>14.14</v>
      </c>
      <c r="G23" s="46">
        <v>59.23</v>
      </c>
      <c r="H23" s="47">
        <f t="shared" si="1"/>
        <v>837.51220000000001</v>
      </c>
      <c r="I23" s="21"/>
      <c r="J23" s="22"/>
      <c r="K23" s="22"/>
    </row>
    <row r="24" spans="1:11" ht="23.25" customHeight="1" x14ac:dyDescent="0.25">
      <c r="A24" s="44" t="s">
        <v>57</v>
      </c>
      <c r="B24" s="44" t="s">
        <v>54</v>
      </c>
      <c r="C24" s="44" t="s">
        <v>22</v>
      </c>
      <c r="D24" s="37" t="s">
        <v>75</v>
      </c>
      <c r="E24" s="44" t="s">
        <v>9</v>
      </c>
      <c r="F24" s="45">
        <v>78.680000000000007</v>
      </c>
      <c r="G24" s="46">
        <v>246.86</v>
      </c>
      <c r="H24" s="47">
        <f t="shared" si="1"/>
        <v>19422.944800000001</v>
      </c>
      <c r="I24" s="21"/>
      <c r="J24" s="22"/>
      <c r="K24" s="22"/>
    </row>
    <row r="25" spans="1:11" ht="21" customHeight="1" x14ac:dyDescent="0.25">
      <c r="A25" s="44" t="s">
        <v>58</v>
      </c>
      <c r="B25" s="44" t="s">
        <v>55</v>
      </c>
      <c r="C25" s="44" t="s">
        <v>22</v>
      </c>
      <c r="D25" s="37" t="s">
        <v>56</v>
      </c>
      <c r="E25" s="44" t="s">
        <v>8</v>
      </c>
      <c r="F25" s="45">
        <v>524.5</v>
      </c>
      <c r="G25" s="46">
        <v>13.77</v>
      </c>
      <c r="H25" s="47">
        <f t="shared" si="1"/>
        <v>7222.3649999999998</v>
      </c>
      <c r="I25" s="21"/>
      <c r="J25" s="22"/>
      <c r="K25" s="22"/>
    </row>
    <row r="26" spans="1:11" ht="22.5" customHeight="1" x14ac:dyDescent="0.25">
      <c r="A26" s="44" t="s">
        <v>59</v>
      </c>
      <c r="B26" s="44" t="s">
        <v>24</v>
      </c>
      <c r="C26" s="44" t="s">
        <v>22</v>
      </c>
      <c r="D26" s="37" t="s">
        <v>25</v>
      </c>
      <c r="E26" s="44" t="s">
        <v>8</v>
      </c>
      <c r="F26" s="45">
        <v>524.5</v>
      </c>
      <c r="G26" s="46">
        <v>7.11</v>
      </c>
      <c r="H26" s="47">
        <f t="shared" ref="H26:H27" si="2">F26*G26</f>
        <v>3729.1950000000002</v>
      </c>
      <c r="I26" s="21"/>
      <c r="J26" s="22"/>
      <c r="K26" s="22"/>
    </row>
    <row r="27" spans="1:11" ht="30" customHeight="1" x14ac:dyDescent="0.25">
      <c r="A27" s="44" t="s">
        <v>60</v>
      </c>
      <c r="B27" s="44" t="s">
        <v>23</v>
      </c>
      <c r="C27" s="44" t="s">
        <v>22</v>
      </c>
      <c r="D27" s="38" t="s">
        <v>93</v>
      </c>
      <c r="E27" s="44" t="s">
        <v>9</v>
      </c>
      <c r="F27" s="45">
        <v>15.74</v>
      </c>
      <c r="G27" s="46">
        <v>1504.05</v>
      </c>
      <c r="H27" s="47">
        <f t="shared" si="2"/>
        <v>23673.746999999999</v>
      </c>
      <c r="I27" s="21"/>
      <c r="J27" s="22"/>
      <c r="K27" s="22"/>
    </row>
    <row r="28" spans="1:11" ht="30" customHeight="1" x14ac:dyDescent="0.25">
      <c r="A28" s="44" t="s">
        <v>76</v>
      </c>
      <c r="B28" s="44">
        <v>3719530</v>
      </c>
      <c r="C28" s="44" t="s">
        <v>78</v>
      </c>
      <c r="D28" s="38" t="s">
        <v>77</v>
      </c>
      <c r="E28" s="44" t="s">
        <v>51</v>
      </c>
      <c r="F28" s="45">
        <v>3</v>
      </c>
      <c r="G28" s="46">
        <v>307.45</v>
      </c>
      <c r="H28" s="47">
        <f t="shared" ref="H28" si="3">F28*G28</f>
        <v>922.34999999999991</v>
      </c>
      <c r="I28" s="21"/>
      <c r="J28" s="22"/>
      <c r="K28" s="22"/>
    </row>
    <row r="29" spans="1:11" x14ac:dyDescent="0.25">
      <c r="A29" s="81" t="s">
        <v>20</v>
      </c>
      <c r="B29" s="81"/>
      <c r="C29" s="81"/>
      <c r="D29" s="81"/>
      <c r="E29" s="81"/>
      <c r="F29" s="81"/>
      <c r="G29" s="81"/>
      <c r="H29" s="52">
        <f>SUM(H20:H28)</f>
        <v>76208.333400000003</v>
      </c>
      <c r="I29" s="26"/>
      <c r="J29" s="26"/>
      <c r="K29" s="27"/>
    </row>
    <row r="30" spans="1:11" x14ac:dyDescent="0.25">
      <c r="A30" s="53">
        <v>3</v>
      </c>
      <c r="B30" s="80" t="s">
        <v>42</v>
      </c>
      <c r="C30" s="80"/>
      <c r="D30" s="80"/>
      <c r="E30" s="80"/>
      <c r="F30" s="80"/>
      <c r="G30" s="80"/>
      <c r="H30" s="80"/>
    </row>
    <row r="31" spans="1:11" x14ac:dyDescent="0.25">
      <c r="A31" s="44" t="s">
        <v>28</v>
      </c>
      <c r="B31" s="54" t="s">
        <v>43</v>
      </c>
      <c r="C31" s="44" t="s">
        <v>22</v>
      </c>
      <c r="D31" s="55" t="s">
        <v>44</v>
      </c>
      <c r="E31" s="56" t="s">
        <v>8</v>
      </c>
      <c r="F31" s="57">
        <v>690.3</v>
      </c>
      <c r="G31" s="46">
        <v>1.83</v>
      </c>
      <c r="H31" s="47">
        <f t="shared" ref="H31" si="4">F31*G31</f>
        <v>1263.249</v>
      </c>
    </row>
    <row r="32" spans="1:11" ht="30" x14ac:dyDescent="0.25">
      <c r="A32" s="44" t="s">
        <v>29</v>
      </c>
      <c r="B32" s="54" t="s">
        <v>45</v>
      </c>
      <c r="C32" s="44" t="s">
        <v>22</v>
      </c>
      <c r="D32" s="51" t="s">
        <v>46</v>
      </c>
      <c r="E32" s="56" t="s">
        <v>8</v>
      </c>
      <c r="F32" s="57">
        <v>690.3</v>
      </c>
      <c r="G32" s="46">
        <v>24.52</v>
      </c>
      <c r="H32" s="47">
        <f>F32*G32</f>
        <v>16926.155999999999</v>
      </c>
    </row>
    <row r="33" spans="1:8" ht="60" x14ac:dyDescent="0.25">
      <c r="A33" s="44" t="s">
        <v>30</v>
      </c>
      <c r="B33" s="54" t="s">
        <v>48</v>
      </c>
      <c r="C33" s="44" t="s">
        <v>49</v>
      </c>
      <c r="D33" s="51" t="s">
        <v>50</v>
      </c>
      <c r="E33" s="56" t="s">
        <v>51</v>
      </c>
      <c r="F33" s="57">
        <v>170.39</v>
      </c>
      <c r="G33" s="46">
        <v>53.48</v>
      </c>
      <c r="H33" s="47">
        <f t="shared" ref="H33:H39" si="5">F33*G33</f>
        <v>9112.4571999999989</v>
      </c>
    </row>
    <row r="34" spans="1:8" ht="60" x14ac:dyDescent="0.25">
      <c r="A34" s="44" t="s">
        <v>61</v>
      </c>
      <c r="B34" s="54" t="s">
        <v>52</v>
      </c>
      <c r="C34" s="44" t="s">
        <v>49</v>
      </c>
      <c r="D34" s="51" t="s">
        <v>53</v>
      </c>
      <c r="E34" s="56" t="s">
        <v>51</v>
      </c>
      <c r="F34" s="57">
        <v>14.14</v>
      </c>
      <c r="G34" s="46">
        <v>59.23</v>
      </c>
      <c r="H34" s="47">
        <f t="shared" si="5"/>
        <v>837.51220000000001</v>
      </c>
    </row>
    <row r="35" spans="1:8" x14ac:dyDescent="0.25">
      <c r="A35" s="44" t="s">
        <v>62</v>
      </c>
      <c r="B35" s="44" t="s">
        <v>54</v>
      </c>
      <c r="C35" s="44" t="s">
        <v>22</v>
      </c>
      <c r="D35" s="37" t="s">
        <v>75</v>
      </c>
      <c r="E35" s="44" t="s">
        <v>9</v>
      </c>
      <c r="F35" s="45">
        <v>103.55</v>
      </c>
      <c r="G35" s="46">
        <v>246.86</v>
      </c>
      <c r="H35" s="47">
        <f t="shared" si="5"/>
        <v>25562.352999999999</v>
      </c>
    </row>
    <row r="36" spans="1:8" ht="18.75" customHeight="1" x14ac:dyDescent="0.25">
      <c r="A36" s="44" t="s">
        <v>63</v>
      </c>
      <c r="B36" s="44" t="s">
        <v>55</v>
      </c>
      <c r="C36" s="44" t="s">
        <v>22</v>
      </c>
      <c r="D36" s="37" t="s">
        <v>56</v>
      </c>
      <c r="E36" s="44" t="s">
        <v>8</v>
      </c>
      <c r="F36" s="45">
        <v>690.3</v>
      </c>
      <c r="G36" s="46">
        <v>13.77</v>
      </c>
      <c r="H36" s="47">
        <f t="shared" si="5"/>
        <v>9505.4309999999987</v>
      </c>
    </row>
    <row r="37" spans="1:8" ht="18" customHeight="1" x14ac:dyDescent="0.25">
      <c r="A37" s="44" t="s">
        <v>64</v>
      </c>
      <c r="B37" s="44" t="s">
        <v>24</v>
      </c>
      <c r="C37" s="44" t="s">
        <v>22</v>
      </c>
      <c r="D37" s="37" t="s">
        <v>25</v>
      </c>
      <c r="E37" s="44" t="s">
        <v>8</v>
      </c>
      <c r="F37" s="45">
        <v>690.3</v>
      </c>
      <c r="G37" s="46">
        <v>7.11</v>
      </c>
      <c r="H37" s="47">
        <f t="shared" si="5"/>
        <v>4908.0329999999994</v>
      </c>
    </row>
    <row r="38" spans="1:8" ht="30" x14ac:dyDescent="0.25">
      <c r="A38" s="44" t="s">
        <v>65</v>
      </c>
      <c r="B38" s="44" t="s">
        <v>23</v>
      </c>
      <c r="C38" s="44" t="s">
        <v>22</v>
      </c>
      <c r="D38" s="38" t="s">
        <v>93</v>
      </c>
      <c r="E38" s="44" t="s">
        <v>9</v>
      </c>
      <c r="F38" s="45">
        <v>20.71</v>
      </c>
      <c r="G38" s="46">
        <v>1504.05</v>
      </c>
      <c r="H38" s="47">
        <f t="shared" si="5"/>
        <v>31148.875500000002</v>
      </c>
    </row>
    <row r="39" spans="1:8" ht="30" x14ac:dyDescent="0.25">
      <c r="A39" s="44" t="s">
        <v>79</v>
      </c>
      <c r="B39" s="44">
        <v>3719530</v>
      </c>
      <c r="C39" s="44" t="s">
        <v>78</v>
      </c>
      <c r="D39" s="38" t="s">
        <v>77</v>
      </c>
      <c r="E39" s="44" t="s">
        <v>51</v>
      </c>
      <c r="F39" s="45">
        <v>3</v>
      </c>
      <c r="G39" s="46">
        <v>307.45</v>
      </c>
      <c r="H39" s="47">
        <f t="shared" si="5"/>
        <v>922.34999999999991</v>
      </c>
    </row>
    <row r="40" spans="1:8" x14ac:dyDescent="0.25">
      <c r="A40" s="81" t="s">
        <v>31</v>
      </c>
      <c r="B40" s="81"/>
      <c r="C40" s="81"/>
      <c r="D40" s="81"/>
      <c r="E40" s="81"/>
      <c r="F40" s="81"/>
      <c r="G40" s="81"/>
      <c r="H40" s="52">
        <f>SUM(H31:H39)</f>
        <v>100186.41690000001</v>
      </c>
    </row>
    <row r="41" spans="1:8" x14ac:dyDescent="0.25">
      <c r="A41" s="70">
        <v>4</v>
      </c>
      <c r="B41" s="80" t="s">
        <v>82</v>
      </c>
      <c r="C41" s="80"/>
      <c r="D41" s="80"/>
      <c r="E41" s="80"/>
      <c r="F41" s="80"/>
      <c r="G41" s="80"/>
      <c r="H41" s="80"/>
    </row>
    <row r="42" spans="1:8" x14ac:dyDescent="0.25">
      <c r="A42" s="44" t="s">
        <v>35</v>
      </c>
      <c r="B42" s="54" t="s">
        <v>43</v>
      </c>
      <c r="C42" s="44" t="s">
        <v>22</v>
      </c>
      <c r="D42" s="55" t="s">
        <v>44</v>
      </c>
      <c r="E42" s="56" t="s">
        <v>8</v>
      </c>
      <c r="F42" s="57">
        <v>507.1</v>
      </c>
      <c r="G42" s="46">
        <v>1.83</v>
      </c>
      <c r="H42" s="47">
        <f t="shared" ref="H42" si="6">F42*G42</f>
        <v>927.99300000000005</v>
      </c>
    </row>
    <row r="43" spans="1:8" ht="30" x14ac:dyDescent="0.25">
      <c r="A43" s="44" t="s">
        <v>36</v>
      </c>
      <c r="B43" s="54" t="s">
        <v>45</v>
      </c>
      <c r="C43" s="44" t="s">
        <v>22</v>
      </c>
      <c r="D43" s="51" t="s">
        <v>46</v>
      </c>
      <c r="E43" s="56" t="s">
        <v>8</v>
      </c>
      <c r="F43" s="57">
        <v>507.1</v>
      </c>
      <c r="G43" s="46">
        <v>24.52</v>
      </c>
      <c r="H43" s="47">
        <f>F43*G43</f>
        <v>12434.092000000001</v>
      </c>
    </row>
    <row r="44" spans="1:8" ht="60" x14ac:dyDescent="0.25">
      <c r="A44" s="44" t="s">
        <v>83</v>
      </c>
      <c r="B44" s="54" t="s">
        <v>48</v>
      </c>
      <c r="C44" s="44" t="s">
        <v>49</v>
      </c>
      <c r="D44" s="51" t="s">
        <v>50</v>
      </c>
      <c r="E44" s="56" t="s">
        <v>51</v>
      </c>
      <c r="F44" s="57">
        <v>127.64</v>
      </c>
      <c r="G44" s="46">
        <v>53.48</v>
      </c>
      <c r="H44" s="47">
        <f t="shared" ref="H44:H50" si="7">F44*G44</f>
        <v>6826.1871999999994</v>
      </c>
    </row>
    <row r="45" spans="1:8" ht="60" x14ac:dyDescent="0.25">
      <c r="A45" s="44" t="s">
        <v>84</v>
      </c>
      <c r="B45" s="54" t="s">
        <v>52</v>
      </c>
      <c r="C45" s="44" t="s">
        <v>49</v>
      </c>
      <c r="D45" s="51" t="s">
        <v>53</v>
      </c>
      <c r="E45" s="56" t="s">
        <v>51</v>
      </c>
      <c r="F45" s="57">
        <v>17.28</v>
      </c>
      <c r="G45" s="46">
        <v>59.23</v>
      </c>
      <c r="H45" s="47">
        <f t="shared" si="7"/>
        <v>1023.4944</v>
      </c>
    </row>
    <row r="46" spans="1:8" x14ac:dyDescent="0.25">
      <c r="A46" s="44" t="s">
        <v>85</v>
      </c>
      <c r="B46" s="44" t="s">
        <v>54</v>
      </c>
      <c r="C46" s="44" t="s">
        <v>22</v>
      </c>
      <c r="D46" s="37" t="s">
        <v>75</v>
      </c>
      <c r="E46" s="44" t="s">
        <v>9</v>
      </c>
      <c r="F46" s="45">
        <v>76.069999999999993</v>
      </c>
      <c r="G46" s="46">
        <v>246.86</v>
      </c>
      <c r="H46" s="47">
        <f t="shared" si="7"/>
        <v>18778.640199999998</v>
      </c>
    </row>
    <row r="47" spans="1:8" x14ac:dyDescent="0.25">
      <c r="A47" s="44" t="s">
        <v>86</v>
      </c>
      <c r="B47" s="44" t="s">
        <v>55</v>
      </c>
      <c r="C47" s="44" t="s">
        <v>22</v>
      </c>
      <c r="D47" s="37" t="s">
        <v>56</v>
      </c>
      <c r="E47" s="44" t="s">
        <v>8</v>
      </c>
      <c r="F47" s="45">
        <v>507.1</v>
      </c>
      <c r="G47" s="46">
        <v>13.77</v>
      </c>
      <c r="H47" s="47">
        <f t="shared" si="7"/>
        <v>6982.7669999999998</v>
      </c>
    </row>
    <row r="48" spans="1:8" x14ac:dyDescent="0.25">
      <c r="A48" s="44" t="s">
        <v>87</v>
      </c>
      <c r="B48" s="44" t="s">
        <v>24</v>
      </c>
      <c r="C48" s="44" t="s">
        <v>22</v>
      </c>
      <c r="D48" s="37" t="s">
        <v>25</v>
      </c>
      <c r="E48" s="44" t="s">
        <v>8</v>
      </c>
      <c r="F48" s="45">
        <v>507.1</v>
      </c>
      <c r="G48" s="46">
        <v>7.11</v>
      </c>
      <c r="H48" s="47">
        <f t="shared" si="7"/>
        <v>3605.4810000000002</v>
      </c>
    </row>
    <row r="49" spans="1:11" ht="30" x14ac:dyDescent="0.25">
      <c r="A49" s="44" t="s">
        <v>88</v>
      </c>
      <c r="B49" s="44" t="s">
        <v>23</v>
      </c>
      <c r="C49" s="44" t="s">
        <v>22</v>
      </c>
      <c r="D49" s="38" t="s">
        <v>93</v>
      </c>
      <c r="E49" s="44" t="s">
        <v>9</v>
      </c>
      <c r="F49" s="45">
        <v>15.21</v>
      </c>
      <c r="G49" s="46">
        <v>1504.05</v>
      </c>
      <c r="H49" s="47">
        <f t="shared" si="7"/>
        <v>22876.6005</v>
      </c>
    </row>
    <row r="50" spans="1:11" ht="30" x14ac:dyDescent="0.25">
      <c r="A50" s="44" t="s">
        <v>89</v>
      </c>
      <c r="B50" s="44">
        <v>3719530</v>
      </c>
      <c r="C50" s="44" t="s">
        <v>78</v>
      </c>
      <c r="D50" s="38" t="s">
        <v>77</v>
      </c>
      <c r="E50" s="44" t="s">
        <v>51</v>
      </c>
      <c r="F50" s="45">
        <v>3</v>
      </c>
      <c r="G50" s="46">
        <v>307.45</v>
      </c>
      <c r="H50" s="47">
        <f t="shared" si="7"/>
        <v>922.34999999999991</v>
      </c>
    </row>
    <row r="51" spans="1:11" x14ac:dyDescent="0.25">
      <c r="A51" s="81" t="s">
        <v>37</v>
      </c>
      <c r="B51" s="81"/>
      <c r="C51" s="81"/>
      <c r="D51" s="81"/>
      <c r="E51" s="81"/>
      <c r="F51" s="81"/>
      <c r="G51" s="81"/>
      <c r="H51" s="52">
        <f>SUM(H42:H50)</f>
        <v>74377.605299999996</v>
      </c>
    </row>
    <row r="52" spans="1:11" x14ac:dyDescent="0.25">
      <c r="A52" s="43">
        <v>5</v>
      </c>
      <c r="B52" s="79" t="s">
        <v>72</v>
      </c>
      <c r="C52" s="79"/>
      <c r="D52" s="79"/>
      <c r="E52" s="79"/>
      <c r="F52" s="79"/>
      <c r="G52" s="79"/>
      <c r="H52" s="79"/>
    </row>
    <row r="53" spans="1:11" ht="30" x14ac:dyDescent="0.25">
      <c r="A53" s="44" t="s">
        <v>90</v>
      </c>
      <c r="B53" s="59" t="s">
        <v>69</v>
      </c>
      <c r="C53" s="60" t="s">
        <v>22</v>
      </c>
      <c r="D53" s="61" t="s">
        <v>70</v>
      </c>
      <c r="E53" s="62" t="s">
        <v>71</v>
      </c>
      <c r="F53" s="63">
        <v>1</v>
      </c>
      <c r="G53" s="64">
        <v>1237.02</v>
      </c>
      <c r="H53" s="65">
        <f t="shared" ref="H53:H54" si="8">F53*G53</f>
        <v>1237.02</v>
      </c>
    </row>
    <row r="54" spans="1:11" ht="30" x14ac:dyDescent="0.25">
      <c r="A54" s="44" t="s">
        <v>91</v>
      </c>
      <c r="B54" s="59" t="s">
        <v>73</v>
      </c>
      <c r="C54" s="60" t="s">
        <v>22</v>
      </c>
      <c r="D54" s="66" t="s">
        <v>74</v>
      </c>
      <c r="E54" s="62" t="s">
        <v>8</v>
      </c>
      <c r="F54" s="63">
        <v>1721.9</v>
      </c>
      <c r="G54" s="64">
        <v>0.2</v>
      </c>
      <c r="H54" s="65">
        <f t="shared" si="8"/>
        <v>344.38000000000005</v>
      </c>
    </row>
    <row r="55" spans="1:11" x14ac:dyDescent="0.25">
      <c r="A55" s="81" t="s">
        <v>95</v>
      </c>
      <c r="B55" s="81"/>
      <c r="C55" s="81"/>
      <c r="D55" s="81"/>
      <c r="E55" s="81"/>
      <c r="F55" s="81"/>
      <c r="G55" s="81"/>
      <c r="H55" s="52">
        <f>SUM(H53:H54)</f>
        <v>1581.4</v>
      </c>
    </row>
    <row r="56" spans="1:11" x14ac:dyDescent="0.25">
      <c r="A56" s="34"/>
      <c r="B56" s="34"/>
      <c r="C56" s="34"/>
      <c r="D56" s="34"/>
      <c r="E56" s="34"/>
      <c r="F56" s="34"/>
      <c r="G56" s="34"/>
      <c r="H56" s="35"/>
    </row>
    <row r="57" spans="1:11" x14ac:dyDescent="0.25">
      <c r="G57" s="12" t="s">
        <v>7</v>
      </c>
      <c r="H57" s="8">
        <f>H55+H51+H40+H29+H18</f>
        <v>264845.04060000001</v>
      </c>
      <c r="J57" s="19"/>
      <c r="K57" s="27"/>
    </row>
    <row r="58" spans="1:11" x14ac:dyDescent="0.25">
      <c r="A58" s="7"/>
      <c r="B58" s="7"/>
      <c r="C58" s="83" t="s">
        <v>11</v>
      </c>
      <c r="D58" s="83"/>
      <c r="E58" s="83"/>
      <c r="F58" s="28"/>
      <c r="G58" s="12" t="s">
        <v>40</v>
      </c>
      <c r="H58" s="14">
        <f>H57*0.22</f>
        <v>58265.908931999998</v>
      </c>
      <c r="J58" s="19"/>
      <c r="K58" s="29"/>
    </row>
    <row r="59" spans="1:11" x14ac:dyDescent="0.25">
      <c r="A59" s="7"/>
      <c r="B59" s="7"/>
      <c r="C59" s="83" t="s">
        <v>13</v>
      </c>
      <c r="D59" s="83"/>
      <c r="E59" s="83"/>
      <c r="F59" s="28"/>
      <c r="G59" s="12" t="s">
        <v>10</v>
      </c>
      <c r="H59" s="14">
        <f>H58+H57</f>
        <v>323110.949532</v>
      </c>
      <c r="J59" s="19"/>
      <c r="K59" s="29"/>
    </row>
    <row r="60" spans="1:11" x14ac:dyDescent="0.25">
      <c r="A60" s="7"/>
      <c r="B60" s="7"/>
      <c r="C60" s="83" t="s">
        <v>12</v>
      </c>
      <c r="D60" s="83"/>
      <c r="E60" s="83"/>
      <c r="F60" s="72"/>
      <c r="G60" s="72"/>
      <c r="H60" s="72"/>
    </row>
    <row r="61" spans="1:11" x14ac:dyDescent="0.25">
      <c r="A61" s="13"/>
      <c r="B61" s="13"/>
      <c r="C61" s="58"/>
      <c r="D61" s="58"/>
      <c r="E61" s="58"/>
      <c r="F61" s="13"/>
      <c r="G61" s="13"/>
      <c r="H61" s="13"/>
    </row>
    <row r="62" spans="1:11" x14ac:dyDescent="0.25">
      <c r="A62" s="13"/>
      <c r="B62" s="13"/>
      <c r="C62" s="58"/>
      <c r="D62" s="58"/>
      <c r="E62" s="58"/>
      <c r="F62" s="13"/>
      <c r="G62" s="13"/>
      <c r="H62" s="13"/>
    </row>
    <row r="63" spans="1:11" x14ac:dyDescent="0.25">
      <c r="A63" s="13"/>
      <c r="B63" s="13"/>
      <c r="C63" s="58"/>
      <c r="D63" s="58"/>
      <c r="E63" s="58"/>
      <c r="F63" s="13"/>
      <c r="G63" s="13"/>
      <c r="H63" s="13"/>
    </row>
    <row r="64" spans="1:11" x14ac:dyDescent="0.25">
      <c r="A64" s="7"/>
      <c r="B64" s="7"/>
      <c r="C64" s="82" t="s">
        <v>32</v>
      </c>
      <c r="D64" s="82"/>
      <c r="E64" s="58"/>
    </row>
    <row r="65" spans="1:8" x14ac:dyDescent="0.25">
      <c r="C65" s="82" t="s">
        <v>68</v>
      </c>
      <c r="D65" s="82"/>
      <c r="E65" s="58"/>
    </row>
    <row r="66" spans="1:8" x14ac:dyDescent="0.25">
      <c r="C66" s="82" t="s">
        <v>33</v>
      </c>
      <c r="D66" s="82"/>
      <c r="E66" s="58"/>
    </row>
    <row r="67" spans="1:8" x14ac:dyDescent="0.25">
      <c r="A67" s="69"/>
      <c r="B67" s="69"/>
      <c r="C67" s="67"/>
      <c r="D67" s="67" t="s">
        <v>80</v>
      </c>
      <c r="E67" s="68"/>
    </row>
    <row r="68" spans="1:8" x14ac:dyDescent="0.25">
      <c r="C68" s="82" t="s">
        <v>34</v>
      </c>
      <c r="D68" s="82"/>
      <c r="E68" s="58"/>
    </row>
    <row r="69" spans="1:8" x14ac:dyDescent="0.25">
      <c r="C69" s="71"/>
      <c r="D69" s="71"/>
      <c r="F69" s="72"/>
      <c r="G69" s="72"/>
      <c r="H69" s="72"/>
    </row>
    <row r="70" spans="1:8" x14ac:dyDescent="0.25">
      <c r="C70" s="71"/>
      <c r="D70" s="71"/>
      <c r="F70" s="72"/>
      <c r="G70" s="72"/>
      <c r="H70" s="72"/>
    </row>
    <row r="71" spans="1:8" x14ac:dyDescent="0.25">
      <c r="C71" s="71"/>
      <c r="D71" s="71"/>
      <c r="F71" s="72"/>
      <c r="G71" s="72"/>
      <c r="H71" s="72"/>
    </row>
    <row r="72" spans="1:8" x14ac:dyDescent="0.25">
      <c r="C72" s="71"/>
      <c r="D72" s="71"/>
    </row>
  </sheetData>
  <mergeCells count="33">
    <mergeCell ref="C66:D66"/>
    <mergeCell ref="C68:D68"/>
    <mergeCell ref="C58:E58"/>
    <mergeCell ref="C59:E59"/>
    <mergeCell ref="C60:E60"/>
    <mergeCell ref="B15:H15"/>
    <mergeCell ref="B19:H19"/>
    <mergeCell ref="B30:H30"/>
    <mergeCell ref="A40:G40"/>
    <mergeCell ref="C65:D65"/>
    <mergeCell ref="C64:D64"/>
    <mergeCell ref="A29:G29"/>
    <mergeCell ref="A18:G18"/>
    <mergeCell ref="F60:H60"/>
    <mergeCell ref="B52:H52"/>
    <mergeCell ref="A55:G55"/>
    <mergeCell ref="B41:H41"/>
    <mergeCell ref="A51:G51"/>
    <mergeCell ref="A12:C12"/>
    <mergeCell ref="G13:H13"/>
    <mergeCell ref="A1:H6"/>
    <mergeCell ref="A7:H7"/>
    <mergeCell ref="A8:H8"/>
    <mergeCell ref="A9:H9"/>
    <mergeCell ref="A10:H10"/>
    <mergeCell ref="A11:H11"/>
    <mergeCell ref="C69:D69"/>
    <mergeCell ref="C70:D70"/>
    <mergeCell ref="C71:D71"/>
    <mergeCell ref="C72:D72"/>
    <mergeCell ref="F69:H69"/>
    <mergeCell ref="F70:H70"/>
    <mergeCell ref="F71:H71"/>
  </mergeCells>
  <pageMargins left="0.23622047244094491" right="0.23622047244094491" top="0.19685039370078741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ORÇAMENTÁRIA</vt:lpstr>
      <vt:lpstr>'PLANILHA ORÇAMENTÁRIA'!Area_de_impressao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</cp:lastModifiedBy>
  <cp:lastPrinted>2023-10-17T11:12:15Z</cp:lastPrinted>
  <dcterms:created xsi:type="dcterms:W3CDTF">2020-02-05T16:43:14Z</dcterms:created>
  <dcterms:modified xsi:type="dcterms:W3CDTF">2023-10-17T13:15:26Z</dcterms:modified>
</cp:coreProperties>
</file>