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OBRAS P.M.E.G\OBRAS EM FECHAMENTO\COBERTURA DA PISCINA MUNICIPAL\"/>
    </mc:Choice>
  </mc:AlternateContent>
  <bookViews>
    <workbookView xWindow="0" yWindow="0" windowWidth="28800" windowHeight="12330"/>
  </bookViews>
  <sheets>
    <sheet name="PLANILHA ORÇAMENTÁRIA" sheetId="1" r:id="rId1"/>
  </sheets>
  <definedNames>
    <definedName name="_xlnm.Print_Area" localSheetId="0">'PLANILHA ORÇAMENTÁRIA'!$A$1:$H$95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H72" i="1" l="1"/>
  <c r="H71" i="1"/>
  <c r="H65" i="1" l="1"/>
  <c r="H64" i="1"/>
  <c r="H48" i="1"/>
  <c r="H47" i="1"/>
  <c r="H46" i="1"/>
  <c r="H43" i="1"/>
  <c r="H42" i="1"/>
  <c r="H41" i="1" l="1"/>
  <c r="H34" i="1"/>
  <c r="H68" i="1"/>
  <c r="H69" i="1"/>
  <c r="H70" i="1"/>
  <c r="H73" i="1"/>
  <c r="H74" i="1"/>
  <c r="H75" i="1"/>
  <c r="H76" i="1"/>
  <c r="H77" i="1"/>
  <c r="H78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66" i="1" l="1"/>
  <c r="H79" i="1"/>
  <c r="H27" i="1"/>
  <c r="H24" i="1" l="1"/>
  <c r="H23" i="1"/>
  <c r="H33" i="1"/>
  <c r="H28" i="1" l="1"/>
  <c r="H17" i="1" l="1"/>
  <c r="H18" i="1"/>
  <c r="H39" i="1" l="1"/>
  <c r="H16" i="1" l="1"/>
  <c r="H38" i="1" l="1"/>
  <c r="H37" i="1"/>
  <c r="H22" i="1"/>
  <c r="H30" i="1"/>
  <c r="H31" i="1"/>
  <c r="H32" i="1"/>
  <c r="H26" i="1"/>
  <c r="H29" i="1"/>
  <c r="H44" i="1" l="1"/>
  <c r="H25" i="1"/>
  <c r="H21" i="1"/>
  <c r="H35" i="1" l="1"/>
  <c r="H15" i="1"/>
  <c r="H19" i="1" l="1"/>
  <c r="H83" i="1" s="1"/>
  <c r="H84" i="1" l="1"/>
  <c r="H85" i="1" s="1"/>
</calcChain>
</file>

<file path=xl/sharedStrings.xml><?xml version="1.0" encoding="utf-8"?>
<sst xmlns="http://schemas.openxmlformats.org/spreadsheetml/2006/main" count="314" uniqueCount="200">
  <si>
    <t>ITEM</t>
  </si>
  <si>
    <t>CÓDIGO</t>
  </si>
  <si>
    <t>REFERÊNCIA</t>
  </si>
  <si>
    <t>DESCRIÇÃO</t>
  </si>
  <si>
    <t>UNIDADE</t>
  </si>
  <si>
    <t>QUANTIDADE</t>
  </si>
  <si>
    <t>PREÇO UNITÁRIO</t>
  </si>
  <si>
    <t>TOTAL</t>
  </si>
  <si>
    <t>m²</t>
  </si>
  <si>
    <t>m³</t>
  </si>
  <si>
    <t>TOTAL GERAL</t>
  </si>
  <si>
    <t>____________________________________________</t>
  </si>
  <si>
    <t>SERVIÇOS PRELIMINARES</t>
  </si>
  <si>
    <t>1.1</t>
  </si>
  <si>
    <t>2.1</t>
  </si>
  <si>
    <t>2.2</t>
  </si>
  <si>
    <t>2.3</t>
  </si>
  <si>
    <t>TOTAL DO ITEM 1</t>
  </si>
  <si>
    <t>02.08.020</t>
  </si>
  <si>
    <t>Placa de identificação para obra</t>
  </si>
  <si>
    <t>3.1</t>
  </si>
  <si>
    <t>3.2</t>
  </si>
  <si>
    <t>3.3</t>
  </si>
  <si>
    <t>TOTAL DO ITEM 3</t>
  </si>
  <si>
    <t>Responsável Técnico</t>
  </si>
  <si>
    <t>11.18.040</t>
  </si>
  <si>
    <t>Lastro de pedra britada</t>
  </si>
  <si>
    <t>m</t>
  </si>
  <si>
    <t>PLANILHA ORÇAMENTÁRIA</t>
  </si>
  <si>
    <t>1.2</t>
  </si>
  <si>
    <t>1.3</t>
  </si>
  <si>
    <t>BDI 22%</t>
  </si>
  <si>
    <t>2.4</t>
  </si>
  <si>
    <t>2.5</t>
  </si>
  <si>
    <t>2.6</t>
  </si>
  <si>
    <t>2.7</t>
  </si>
  <si>
    <t>2.8</t>
  </si>
  <si>
    <t>2.9</t>
  </si>
  <si>
    <t>TOTAL DO ITEM 2</t>
  </si>
  <si>
    <t>CDHU</t>
  </si>
  <si>
    <t>____________________________________________________</t>
  </si>
  <si>
    <t>Prefeita Municipal</t>
  </si>
  <si>
    <t>Jaime Abreu Junior</t>
  </si>
  <si>
    <t>Engenheiro Civil CREA/SP: 5070155651</t>
  </si>
  <si>
    <t>Cláudia Botelho de Oliveira Diegues</t>
  </si>
  <si>
    <t>1.4</t>
  </si>
  <si>
    <t>tx</t>
  </si>
  <si>
    <r>
      <rPr>
        <b/>
        <sz val="12"/>
        <color theme="1"/>
        <rFont val="Calibri"/>
        <family val="2"/>
        <scheme val="minor"/>
      </rPr>
      <t>OBJETO:</t>
    </r>
    <r>
      <rPr>
        <sz val="12"/>
        <color theme="1"/>
        <rFont val="Calibri"/>
        <family val="2"/>
        <scheme val="minor"/>
      </rPr>
      <t xml:space="preserve"> COBERTURA DA PISCINA MUNICIPAL                                          </t>
    </r>
    <r>
      <rPr>
        <b/>
        <sz val="12"/>
        <color theme="1"/>
        <rFont val="Calibri"/>
        <family val="2"/>
        <scheme val="minor"/>
      </rPr>
      <t xml:space="preserve">PROPRIETÁRIO: </t>
    </r>
    <r>
      <rPr>
        <sz val="12"/>
        <color theme="1"/>
        <rFont val="Calibri"/>
        <family val="2"/>
        <scheme val="minor"/>
      </rPr>
      <t>PREFEITURA MUNICIPAL DE ESTIVA GERBI</t>
    </r>
  </si>
  <si>
    <t>02.02.150</t>
  </si>
  <si>
    <t>Locação de container tipo depósito - área mínima de 13,80 m²</t>
  </si>
  <si>
    <t>un. x mês</t>
  </si>
  <si>
    <t>02.10.020</t>
  </si>
  <si>
    <t>Locação de obra de edificação</t>
  </si>
  <si>
    <t>12.12.010</t>
  </si>
  <si>
    <t>Taxa de mobilização e desmobilização de equipamentos para execução de estaca tipo hélice contínua em solo</t>
  </si>
  <si>
    <t>FUNDAÇÃO</t>
  </si>
  <si>
    <t>01.23.070</t>
  </si>
  <si>
    <t>Demarcação de área com disco de corte diamantado</t>
  </si>
  <si>
    <t>03.01.230</t>
  </si>
  <si>
    <t>Demolição mecanizada de concreto simples, inclusive fragmentação e acomodação do material</t>
  </si>
  <si>
    <t>05.07.040</t>
  </si>
  <si>
    <t>Remoção de entulho separado de obra com caçamba metálica - terra, alvenaria, concreto, argamassa, madeira, papel, plástico ou metal</t>
  </si>
  <si>
    <t>06.02.020</t>
  </si>
  <si>
    <t>54.01.010</t>
  </si>
  <si>
    <t>Regularização e compactação mecanizada de vala, sem controle do proctor normal</t>
  </si>
  <si>
    <t>Escavação manual em solo de 1ª e 2ª categoria em vala ou cava até 1,5 m</t>
  </si>
  <si>
    <t>12.12.014</t>
  </si>
  <si>
    <t>Estaca tipo hélice contínua, diâmetro de 25 cm em solo</t>
  </si>
  <si>
    <t>2.10</t>
  </si>
  <si>
    <t>10.01.040</t>
  </si>
  <si>
    <t>Armadura em barra de aço CA-50 (A ou B) fyk = 500 MPa</t>
  </si>
  <si>
    <t>kg</t>
  </si>
  <si>
    <t>10.01.060</t>
  </si>
  <si>
    <t>Armadura em barra de aço CA-60 (A ou B) fyk = 600 MPa</t>
  </si>
  <si>
    <t>11.01.520</t>
  </si>
  <si>
    <t>2.11</t>
  </si>
  <si>
    <t>2.12</t>
  </si>
  <si>
    <t>2.13</t>
  </si>
  <si>
    <t>11.01.320</t>
  </si>
  <si>
    <t>11.16.080</t>
  </si>
  <si>
    <t>Lançamento e adensamento de concreto ou massa por bombeamento</t>
  </si>
  <si>
    <t>11.18.060</t>
  </si>
  <si>
    <t>09.01.020</t>
  </si>
  <si>
    <t>2.14</t>
  </si>
  <si>
    <t>ESTRUTURA METÁLICA E COBERTURA</t>
  </si>
  <si>
    <t>Fornecimento e montagem de estrutura em aço ASTM-A572 Grau 50, sem pintura</t>
  </si>
  <si>
    <t>15.03.131</t>
  </si>
  <si>
    <t>16.12.020</t>
  </si>
  <si>
    <t>Telhamento em chapa de aço pré-pintada com epóxi e poliéster, perfil ondulado, com espessura de 0,50 mm</t>
  </si>
  <si>
    <t>33.07.140</t>
  </si>
  <si>
    <t>Pintura com esmalte alquídico em estrutura metálica</t>
  </si>
  <si>
    <t>4.1</t>
  </si>
  <si>
    <t>4.2</t>
  </si>
  <si>
    <t>4.3</t>
  </si>
  <si>
    <t>4.4</t>
  </si>
  <si>
    <t>4.5</t>
  </si>
  <si>
    <t>39.04.080</t>
  </si>
  <si>
    <t>Cabo de cobre nu, têmpera mole, classe 2, de 50 mm²</t>
  </si>
  <si>
    <t>39.04.070</t>
  </si>
  <si>
    <t>Cabo de cobre nu, têmpera mole, classe 2, de 35 mm²</t>
  </si>
  <si>
    <t>42.05.180</t>
  </si>
  <si>
    <t>Esticador em latão para cabo de cobre</t>
  </si>
  <si>
    <t>unidade</t>
  </si>
  <si>
    <t>42.20.220</t>
  </si>
  <si>
    <t>Solda exotérmica conexão cabo-haste em T, bitola do cabo de 50mm² a 95mm² para haste de 5/8" e 3/4"</t>
  </si>
  <si>
    <t>42.20.160</t>
  </si>
  <si>
    <t>Solda exotérmica conexão cabo-cabo horizontal em T, bitola do cabo de 50-50mm² a 95-50mm²</t>
  </si>
  <si>
    <t>42.20.270</t>
  </si>
  <si>
    <t>Solda exotérmica conexão cabo-ferro de construção com cabo paralelo, bitola do cabo de 50mm² a 70mm² para haste de 5/8" e 3/4"</t>
  </si>
  <si>
    <t>42.05.210</t>
  </si>
  <si>
    <t>Haste de aterramento de 5/8'' x 3 m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</si>
  <si>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</si>
  <si>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</si>
  <si>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</si>
  <si>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</si>
  <si>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42.05.100</t>
  </si>
  <si>
    <t>Caixa de inspeção suspensa</t>
  </si>
  <si>
    <t>38.01.040</t>
  </si>
  <si>
    <t>Eletroduto de PVC rígido roscável de 3/4´ - com acessórios</t>
  </si>
  <si>
    <t>4.6</t>
  </si>
  <si>
    <t>4.7</t>
  </si>
  <si>
    <t>4.8</t>
  </si>
  <si>
    <t>4.9</t>
  </si>
  <si>
    <t>4.10</t>
  </si>
  <si>
    <t>4.11</t>
  </si>
  <si>
    <t>4.12</t>
  </si>
  <si>
    <t>4.13</t>
  </si>
  <si>
    <t>TOTAL DO ITEM 4</t>
  </si>
  <si>
    <t>SPDA</t>
  </si>
  <si>
    <t>Caixa de equalização, de embutir, em aço com barramento, de 200 x 200 mm e tampa</t>
  </si>
  <si>
    <t>42.05.380</t>
  </si>
  <si>
    <t>Terminal de pressão/compressão para cabo de 50 mm²</t>
  </si>
  <si>
    <t>39.10.160</t>
  </si>
  <si>
    <t>Terminal de pressão/compressão para cabo de 35 mm²</t>
  </si>
  <si>
    <t>39.10.130</t>
  </si>
  <si>
    <t>Terminal estanhado com 1 furo e 1 compressão - 50 mm²</t>
  </si>
  <si>
    <t>42.05.590</t>
  </si>
  <si>
    <t>INSTALAÇÕES ELÉTRICAS - 127/220V</t>
  </si>
  <si>
    <t>Eletroduto galvanizado conforme NBR13057 - 1´ com acessórios</t>
  </si>
  <si>
    <t>Eletroduto galvanizado conforme NBR13057 - 3/4´ com acessórios</t>
  </si>
  <si>
    <t>38.04.040</t>
  </si>
  <si>
    <t xml:space="preserve">38.04.060 </t>
  </si>
  <si>
    <t xml:space="preserve">Condulete metálico de 1´ </t>
  </si>
  <si>
    <t>40.06.060</t>
  </si>
  <si>
    <t>Condulete metálico de 3/4´</t>
  </si>
  <si>
    <t>40.06.040</t>
  </si>
  <si>
    <t>Cabo de cobre de 2,5 mm², isolamento 750 V - isolação em PVC 70°C</t>
  </si>
  <si>
    <t>39.02.016</t>
  </si>
  <si>
    <t>Disjuntor termomagnético, unipolar 127/220 V, corrente de 10 A até 30 A</t>
  </si>
  <si>
    <t>37.13.600</t>
  </si>
  <si>
    <t>Disjuntor termomagnético, tripolar 220/380 V, corrente de 10 A até 50 A</t>
  </si>
  <si>
    <t>37.13.650</t>
  </si>
  <si>
    <t>Quadro de distribuição universal de sobrepor, para disjuntores 16 DIN / 12 Bolt-on - 150 A - sem componentes</t>
  </si>
  <si>
    <t>37.04.250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</si>
  <si>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</si>
  <si>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</si>
  <si>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</si>
  <si>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</si>
  <si>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</si>
  <si>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</si>
  <si>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</si>
  <si>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</si>
  <si>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</si>
  <si>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</si>
  <si>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4.14</t>
  </si>
  <si>
    <t>4.15</t>
  </si>
  <si>
    <t>4.16</t>
  </si>
  <si>
    <t>4.17</t>
  </si>
  <si>
    <t>09.01.030</t>
  </si>
  <si>
    <t>3.4</t>
  </si>
  <si>
    <t>Forma em madeira comum para estrutura - pilares</t>
  </si>
  <si>
    <t xml:space="preserve">Concreto usinado, fck = 30 MPa - para bombeamento em estaca hélice contínua </t>
  </si>
  <si>
    <t>Forma em madeira comum para fundação - viga baldrame e blocos</t>
  </si>
  <si>
    <t>Concreto usinado, fck = 30 MPa - para bombeamento - viga baldrame e blocos</t>
  </si>
  <si>
    <t>TOTAL DO ITEM 5</t>
  </si>
  <si>
    <t>3.5</t>
  </si>
  <si>
    <t>3.6</t>
  </si>
  <si>
    <t>Concreto usinado, fck = 30 MPa - para bombeamento - pilares</t>
  </si>
  <si>
    <t>4.18</t>
  </si>
  <si>
    <t>4.19</t>
  </si>
  <si>
    <t>06.11.040</t>
  </si>
  <si>
    <t>Reaterro manual apiloado sem controle de compactação</t>
  </si>
  <si>
    <t>4.20</t>
  </si>
  <si>
    <t>17.01.040</t>
  </si>
  <si>
    <t>Lastro de concreto impermeabilizado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</si>
  <si>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</si>
  <si>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</si>
  <si>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</si>
  <si>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</si>
  <si>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5.11</t>
  </si>
  <si>
    <t>16.16.160</t>
  </si>
  <si>
    <t>Telha em poliéster reforçado com fibras de vidro, perfil ondulado</t>
  </si>
  <si>
    <t>3.7</t>
  </si>
  <si>
    <t>41.12.210</t>
  </si>
  <si>
    <t>Projetor LED modular, fluxo luminoso de 26294 lm, eficiência mínima de 125 l/W - 150 W/200 W</t>
  </si>
  <si>
    <t xml:space="preserve">       Secretário de Obras e Planejamento</t>
  </si>
  <si>
    <t>Lona plástica - 150 micron</t>
  </si>
  <si>
    <r>
      <t xml:space="preserve">PREFEITURA MUNICIPAL DE ESTIVA GERBI
</t>
    </r>
    <r>
      <rPr>
        <sz val="16"/>
        <color theme="1"/>
        <rFont val="Times New Roman"/>
        <family val="1"/>
      </rPr>
      <t>PAÇO MUNICIPAL
ESTADO DE SÃO PAULO</t>
    </r>
    <r>
      <rPr>
        <sz val="24"/>
        <color theme="1"/>
        <rFont val="Times New Roman"/>
        <family val="1"/>
      </rPr>
      <t xml:space="preserve">
</t>
    </r>
  </si>
  <si>
    <r>
      <rPr>
        <b/>
        <sz val="12"/>
        <color theme="1"/>
        <rFont val="Calibri"/>
        <family val="2"/>
        <scheme val="minor"/>
      </rPr>
      <t>LOCAIS:</t>
    </r>
    <r>
      <rPr>
        <sz val="12"/>
        <color theme="1"/>
        <rFont val="Calibri"/>
        <family val="2"/>
        <scheme val="minor"/>
      </rPr>
      <t xml:space="preserve"> RUA NELSON ROSA ESQUINA COM A RUA ÂNGELO ZANCO, Nº 153, CENTRO ESPORTIVO MARIO ROCHA, VILA NOVA ESTIVA, MUNICÍPIO DE ESTIVA GERBI/SP</t>
    </r>
  </si>
  <si>
    <r>
      <t xml:space="preserve">REFERÊNCIA: </t>
    </r>
    <r>
      <rPr>
        <sz val="12"/>
        <color theme="1"/>
        <rFont val="Calibri"/>
        <family val="2"/>
        <scheme val="minor"/>
      </rPr>
      <t>BOLETIM 191 CDHU (SEM DESONERAÇÃO)</t>
    </r>
    <r>
      <rPr>
        <b/>
        <sz val="12"/>
        <color theme="1"/>
        <rFont val="Calibri"/>
        <family val="2"/>
        <scheme val="minor"/>
      </rPr>
      <t xml:space="preserve">                               DATA: </t>
    </r>
    <r>
      <rPr>
        <sz val="12"/>
        <color theme="1"/>
        <rFont val="Calibri"/>
        <family val="2"/>
        <scheme val="minor"/>
      </rPr>
      <t xml:space="preserve">NOVEMBRO/2023                                     </t>
    </r>
    <r>
      <rPr>
        <b/>
        <sz val="12"/>
        <color theme="1"/>
        <rFont val="Calibri"/>
        <family val="2"/>
        <scheme val="minor"/>
      </rPr>
      <t>BDI:</t>
    </r>
    <r>
      <rPr>
        <sz val="12"/>
        <color theme="1"/>
        <rFont val="Calibri"/>
        <family val="2"/>
        <scheme val="minor"/>
      </rPr>
      <t xml:space="preserve"> 22,0%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</si>
</sst>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5" borderId="0" xfId="0" applyFill="1" applyBorder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7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/>
    <xf numFmtId="16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/>
    </xf>
    <xf numFmtId="0" fontId="3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1" fillId="7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0" xfId="0" applyNumberFormat="1" applyFill="1" applyBorder="1" applyAlignment="1">
      <alignment vertical="center"/>
    </xf>
    <xf numFmtId="49" fontId="10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10" fillId="4" borderId="0" xfId="1" applyFont="1" applyFill="1" applyBorder="1" applyAlignment="1">
      <alignment horizontal="center" vertical="center" wrapText="1"/>
    </xf>
    <xf numFmtId="2" fontId="10" fillId="4" borderId="0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11" fillId="8" borderId="1" xfId="0" applyNumberFormat="1" applyFont="1" applyFill="1" applyBorder="1" applyAlignment="1" applyProtection="1">
      <alignment horizontal="center" vertical="center"/>
    </xf>
    <xf numFmtId="49" fontId="11" fillId="8" borderId="1" xfId="0" applyNumberFormat="1" applyFont="1" applyFill="1" applyBorder="1" applyAlignment="1" applyProtection="1">
      <alignment horizontal="left" vertical="center" wrapText="1"/>
    </xf>
    <xf numFmtId="44" fontId="11" fillId="8" borderId="1" xfId="3" applyNumberFormat="1" applyFont="1" applyFill="1" applyBorder="1" applyAlignment="1" applyProtection="1">
      <alignment horizontal="right" vertical="center" readingOrder="1"/>
    </xf>
    <xf numFmtId="0" fontId="0" fillId="0" borderId="1" xfId="0" applyBorder="1" applyAlignment="1">
      <alignment vertical="center" wrapText="1"/>
    </xf>
    <xf numFmtId="2" fontId="10" fillId="4" borderId="1" xfId="2" applyNumberFormat="1" applyFont="1" applyFill="1" applyBorder="1" applyAlignment="1">
      <alignment horizontal="center" vertical="center"/>
    </xf>
    <xf numFmtId="49" fontId="10" fillId="4" borderId="1" xfId="1" applyNumberFormat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/>
    </xf>
    <xf numFmtId="49" fontId="11" fillId="4" borderId="1" xfId="0" applyNumberFormat="1" applyFont="1" applyFill="1" applyBorder="1" applyAlignment="1" applyProtection="1">
      <alignment horizontal="left" vertical="center" wrapText="1"/>
    </xf>
    <xf numFmtId="44" fontId="11" fillId="4" borderId="1" xfId="3" applyNumberFormat="1" applyFont="1" applyFill="1" applyBorder="1" applyAlignment="1" applyProtection="1">
      <alignment horizontal="right" vertical="center" readingOrder="1"/>
    </xf>
    <xf numFmtId="0" fontId="11" fillId="4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wrapText="1"/>
    </xf>
    <xf numFmtId="2" fontId="11" fillId="4" borderId="1" xfId="3" applyNumberFormat="1" applyFont="1" applyFill="1" applyBorder="1" applyAlignment="1" applyProtection="1">
      <alignment horizontal="center" vertical="center"/>
    </xf>
    <xf numFmtId="2" fontId="11" fillId="4" borderId="5" xfId="3" applyNumberFormat="1" applyFont="1" applyFill="1" applyBorder="1" applyAlignment="1">
      <alignment horizontal="center" vertical="center"/>
    </xf>
    <xf numFmtId="2" fontId="11" fillId="4" borderId="1" xfId="3" applyNumberFormat="1" applyFont="1" applyFill="1" applyBorder="1" applyAlignment="1">
      <alignment horizontal="center" vertical="center"/>
    </xf>
    <xf numFmtId="4" fontId="11" fillId="4" borderId="5" xfId="3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1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</cellXfs>
  <cellStyles count="4">
    <cellStyle name="Normal" xfId="0" builtinId="0"/>
    <cellStyle name="Normal 2" xfId="1"/>
    <cellStyle name="Vírgula" xfId="3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2</xdr:col>
      <xdr:colOff>190500</xdr:colOff>
      <xdr:row>5</xdr:row>
      <xdr:rowOff>276226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04775"/>
          <a:ext cx="1257300" cy="1266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topLeftCell="A67" workbookViewId="0">
      <selection sqref="A1:H93"/>
    </sheetView>
  </sheetViews>
  <sheetFormatPr defaultRowHeight="15" x14ac:dyDescent="0.25"/>
  <cols>
    <col min="1" max="1" width="6.140625" style="1" customWidth="1"/>
    <col min="2" max="2" width="11.42578125" style="1" customWidth="1"/>
    <col min="3" max="3" width="11.85546875" customWidth="1"/>
    <col min="4" max="4" width="54.5703125" style="2" customWidth="1"/>
    <col min="5" max="5" width="9.42578125" style="1" customWidth="1"/>
    <col min="6" max="6" width="12.7109375" style="32" customWidth="1"/>
    <col min="7" max="7" width="16.28515625" style="3" customWidth="1"/>
    <col min="8" max="8" width="14.42578125" style="4" customWidth="1"/>
  </cols>
  <sheetData>
    <row r="1" spans="1:8" ht="26.25" customHeight="1" x14ac:dyDescent="0.25">
      <c r="A1" s="71" t="s">
        <v>197</v>
      </c>
      <c r="B1" s="71"/>
      <c r="C1" s="71"/>
      <c r="D1" s="71"/>
      <c r="E1" s="71"/>
      <c r="F1" s="71"/>
      <c r="G1" s="71"/>
      <c r="H1" s="71"/>
    </row>
    <row r="2" spans="1:8" ht="15" customHeight="1" x14ac:dyDescent="0.25">
      <c r="A2" s="71"/>
      <c r="B2" s="71"/>
      <c r="C2" s="71"/>
      <c r="D2" s="71"/>
      <c r="E2" s="71"/>
      <c r="F2" s="71"/>
      <c r="G2" s="71"/>
      <c r="H2" s="71"/>
    </row>
    <row r="3" spans="1:8" ht="15" customHeight="1" x14ac:dyDescent="0.25">
      <c r="A3" s="71"/>
      <c r="B3" s="71"/>
      <c r="C3" s="71"/>
      <c r="D3" s="71"/>
      <c r="E3" s="71"/>
      <c r="F3" s="71"/>
      <c r="G3" s="71"/>
      <c r="H3" s="71"/>
    </row>
    <row r="4" spans="1:8" ht="15" customHeight="1" x14ac:dyDescent="0.25">
      <c r="A4" s="71"/>
      <c r="B4" s="71"/>
      <c r="C4" s="71"/>
      <c r="D4" s="71"/>
      <c r="E4" s="71"/>
      <c r="F4" s="71"/>
      <c r="G4" s="71"/>
      <c r="H4" s="71"/>
    </row>
    <row r="5" spans="1:8" ht="15" customHeight="1" x14ac:dyDescent="0.25">
      <c r="A5" s="71"/>
      <c r="B5" s="71"/>
      <c r="C5" s="71"/>
      <c r="D5" s="71"/>
      <c r="E5" s="71"/>
      <c r="F5" s="71"/>
      <c r="G5" s="71"/>
      <c r="H5" s="71"/>
    </row>
    <row r="6" spans="1:8" ht="24" customHeight="1" x14ac:dyDescent="0.25">
      <c r="A6" s="71"/>
      <c r="B6" s="71"/>
      <c r="C6" s="71"/>
      <c r="D6" s="71"/>
      <c r="E6" s="71"/>
      <c r="F6" s="71"/>
      <c r="G6" s="71"/>
      <c r="H6" s="71"/>
    </row>
    <row r="7" spans="1:8" ht="21" customHeight="1" x14ac:dyDescent="0.25">
      <c r="A7" s="72" t="s">
        <v>28</v>
      </c>
      <c r="B7" s="72"/>
      <c r="C7" s="72"/>
      <c r="D7" s="72"/>
      <c r="E7" s="72"/>
      <c r="F7" s="72"/>
      <c r="G7" s="72"/>
      <c r="H7" s="72"/>
    </row>
    <row r="8" spans="1:8" ht="29.25" customHeight="1" x14ac:dyDescent="0.25">
      <c r="A8" s="74" t="s">
        <v>47</v>
      </c>
      <c r="B8" s="74"/>
      <c r="C8" s="74"/>
      <c r="D8" s="74"/>
      <c r="E8" s="74"/>
      <c r="F8" s="74"/>
      <c r="G8" s="74"/>
      <c r="H8" s="74"/>
    </row>
    <row r="9" spans="1:8" ht="35.25" customHeight="1" x14ac:dyDescent="0.25">
      <c r="A9" s="75" t="s">
        <v>198</v>
      </c>
      <c r="B9" s="75"/>
      <c r="C9" s="75"/>
      <c r="D9" s="75"/>
      <c r="E9" s="75"/>
      <c r="F9" s="75"/>
      <c r="G9" s="75"/>
      <c r="H9" s="75"/>
    </row>
    <row r="10" spans="1:8" ht="20.25" customHeight="1" x14ac:dyDescent="0.25">
      <c r="A10" s="73" t="s">
        <v>199</v>
      </c>
      <c r="B10" s="73"/>
      <c r="C10" s="73"/>
      <c r="D10" s="73"/>
      <c r="E10" s="73"/>
      <c r="F10" s="73"/>
      <c r="G10" s="73"/>
      <c r="H10" s="73"/>
    </row>
    <row r="11" spans="1:8" ht="20.25" customHeight="1" x14ac:dyDescent="0.25">
      <c r="A11" s="70"/>
      <c r="B11" s="70"/>
      <c r="C11" s="70"/>
      <c r="D11" s="70"/>
      <c r="E11" s="70"/>
      <c r="F11" s="70"/>
      <c r="G11" s="70"/>
      <c r="H11" s="70"/>
    </row>
    <row r="12" spans="1:8" ht="20.25" customHeight="1" x14ac:dyDescent="0.25">
      <c r="A12" s="73"/>
      <c r="B12" s="73"/>
      <c r="C12" s="73"/>
      <c r="D12" s="16"/>
      <c r="E12" s="16"/>
      <c r="F12" s="29"/>
      <c r="G12" s="16"/>
      <c r="H12" s="16"/>
    </row>
    <row r="13" spans="1:8" x14ac:dyDescent="0.25">
      <c r="A13" s="21" t="s">
        <v>0</v>
      </c>
      <c r="B13" s="21" t="s">
        <v>1</v>
      </c>
      <c r="C13" s="21" t="s">
        <v>2</v>
      </c>
      <c r="D13" s="22" t="s">
        <v>3</v>
      </c>
      <c r="E13" s="21" t="s">
        <v>4</v>
      </c>
      <c r="F13" s="30" t="s">
        <v>5</v>
      </c>
      <c r="G13" s="23" t="s">
        <v>6</v>
      </c>
      <c r="H13" s="23" t="s">
        <v>7</v>
      </c>
    </row>
    <row r="14" spans="1:8" s="5" customFormat="1" x14ac:dyDescent="0.25">
      <c r="A14" s="17">
        <v>1</v>
      </c>
      <c r="B14" s="76" t="s">
        <v>12</v>
      </c>
      <c r="C14" s="77"/>
      <c r="D14" s="77"/>
      <c r="E14" s="77"/>
      <c r="F14" s="77"/>
      <c r="G14" s="77"/>
      <c r="H14" s="78"/>
    </row>
    <row r="15" spans="1:8" x14ac:dyDescent="0.25">
      <c r="A15" s="6" t="s">
        <v>13</v>
      </c>
      <c r="B15" s="13" t="s">
        <v>18</v>
      </c>
      <c r="C15" s="14" t="s">
        <v>39</v>
      </c>
      <c r="D15" s="38" t="s">
        <v>19</v>
      </c>
      <c r="E15" s="6" t="s">
        <v>8</v>
      </c>
      <c r="F15" s="33">
        <v>6</v>
      </c>
      <c r="G15" s="7">
        <v>890.9</v>
      </c>
      <c r="H15" s="15">
        <f>F15*G15</f>
        <v>5345.4</v>
      </c>
    </row>
    <row r="16" spans="1:8" x14ac:dyDescent="0.25">
      <c r="A16" s="6" t="s">
        <v>29</v>
      </c>
      <c r="B16" s="27" t="s">
        <v>48</v>
      </c>
      <c r="C16" s="14" t="s">
        <v>39</v>
      </c>
      <c r="D16" s="47" t="s">
        <v>49</v>
      </c>
      <c r="E16" s="28" t="s">
        <v>50</v>
      </c>
      <c r="F16" s="31">
        <v>6</v>
      </c>
      <c r="G16" s="7">
        <v>822.32</v>
      </c>
      <c r="H16" s="15">
        <f t="shared" ref="H16:H18" si="0">F16*G16</f>
        <v>4933.92</v>
      </c>
    </row>
    <row r="17" spans="1:8" x14ac:dyDescent="0.25">
      <c r="A17" s="6" t="s">
        <v>30</v>
      </c>
      <c r="B17" s="27" t="s">
        <v>51</v>
      </c>
      <c r="C17" s="14" t="s">
        <v>39</v>
      </c>
      <c r="D17" s="47" t="s">
        <v>52</v>
      </c>
      <c r="E17" s="28" t="s">
        <v>8</v>
      </c>
      <c r="F17" s="31">
        <v>523.32000000000005</v>
      </c>
      <c r="G17" s="7">
        <v>16.84</v>
      </c>
      <c r="H17" s="15">
        <f t="shared" si="0"/>
        <v>8812.7088000000003</v>
      </c>
    </row>
    <row r="18" spans="1:8" ht="30" x14ac:dyDescent="0.25">
      <c r="A18" s="6" t="s">
        <v>45</v>
      </c>
      <c r="B18" s="27" t="s">
        <v>53</v>
      </c>
      <c r="C18" s="14" t="s">
        <v>39</v>
      </c>
      <c r="D18" s="36" t="s">
        <v>54</v>
      </c>
      <c r="E18" s="28" t="s">
        <v>46</v>
      </c>
      <c r="F18" s="31">
        <v>1</v>
      </c>
      <c r="G18" s="7">
        <v>36701.769999999997</v>
      </c>
      <c r="H18" s="15">
        <f t="shared" si="0"/>
        <v>36701.769999999997</v>
      </c>
    </row>
    <row r="19" spans="1:8" x14ac:dyDescent="0.25">
      <c r="A19" s="83" t="s">
        <v>17</v>
      </c>
      <c r="B19" s="83"/>
      <c r="C19" s="83"/>
      <c r="D19" s="83"/>
      <c r="E19" s="83"/>
      <c r="F19" s="83"/>
      <c r="G19" s="83"/>
      <c r="H19" s="9">
        <f>SUM(H15:H18)</f>
        <v>55793.798799999997</v>
      </c>
    </row>
    <row r="20" spans="1:8" x14ac:dyDescent="0.25">
      <c r="A20" s="24">
        <v>2</v>
      </c>
      <c r="B20" s="79" t="s">
        <v>55</v>
      </c>
      <c r="C20" s="80"/>
      <c r="D20" s="80"/>
      <c r="E20" s="80"/>
      <c r="F20" s="80"/>
      <c r="G20" s="80"/>
      <c r="H20" s="81"/>
    </row>
    <row r="21" spans="1:8" ht="19.5" customHeight="1" x14ac:dyDescent="0.25">
      <c r="A21" s="6" t="s">
        <v>14</v>
      </c>
      <c r="B21" s="27" t="s">
        <v>56</v>
      </c>
      <c r="C21" s="14" t="s">
        <v>39</v>
      </c>
      <c r="D21" s="48" t="s">
        <v>57</v>
      </c>
      <c r="E21" s="28" t="s">
        <v>27</v>
      </c>
      <c r="F21" s="31">
        <v>221</v>
      </c>
      <c r="G21" s="7">
        <v>5.56</v>
      </c>
      <c r="H21" s="15">
        <f>F21*G21</f>
        <v>1228.76</v>
      </c>
    </row>
    <row r="22" spans="1:8" ht="32.25" customHeight="1" x14ac:dyDescent="0.25">
      <c r="A22" s="6" t="s">
        <v>15</v>
      </c>
      <c r="B22" s="27" t="s">
        <v>58</v>
      </c>
      <c r="C22" s="14" t="s">
        <v>39</v>
      </c>
      <c r="D22" s="36" t="s">
        <v>59</v>
      </c>
      <c r="E22" s="28" t="s">
        <v>9</v>
      </c>
      <c r="F22" s="31">
        <v>4.8</v>
      </c>
      <c r="G22" s="7">
        <v>294.55</v>
      </c>
      <c r="H22" s="15">
        <f>F22*G22</f>
        <v>1413.84</v>
      </c>
    </row>
    <row r="23" spans="1:8" ht="32.25" customHeight="1" x14ac:dyDescent="0.25">
      <c r="A23" s="6" t="s">
        <v>16</v>
      </c>
      <c r="B23" s="27" t="s">
        <v>62</v>
      </c>
      <c r="C23" s="14" t="s">
        <v>39</v>
      </c>
      <c r="D23" s="36" t="s">
        <v>65</v>
      </c>
      <c r="E23" s="28" t="s">
        <v>9</v>
      </c>
      <c r="F23" s="31">
        <v>21.5</v>
      </c>
      <c r="G23" s="7">
        <v>61.08</v>
      </c>
      <c r="H23" s="15">
        <f t="shared" ref="H23:H24" si="1">F23*G23</f>
        <v>1313.22</v>
      </c>
    </row>
    <row r="24" spans="1:8" ht="19.5" customHeight="1" x14ac:dyDescent="0.25">
      <c r="A24" s="6" t="s">
        <v>32</v>
      </c>
      <c r="B24" s="27" t="s">
        <v>66</v>
      </c>
      <c r="C24" s="14" t="s">
        <v>39</v>
      </c>
      <c r="D24" s="48" t="s">
        <v>67</v>
      </c>
      <c r="E24" s="28" t="s">
        <v>27</v>
      </c>
      <c r="F24" s="54">
        <v>288</v>
      </c>
      <c r="G24" s="7">
        <v>45.15</v>
      </c>
      <c r="H24" s="15">
        <f t="shared" si="1"/>
        <v>13003.199999999999</v>
      </c>
    </row>
    <row r="25" spans="1:8" ht="45.75" customHeight="1" x14ac:dyDescent="0.25">
      <c r="A25" s="6" t="s">
        <v>33</v>
      </c>
      <c r="B25" s="27" t="s">
        <v>60</v>
      </c>
      <c r="C25" s="14" t="s">
        <v>39</v>
      </c>
      <c r="D25" s="36" t="s">
        <v>61</v>
      </c>
      <c r="E25" s="28" t="s">
        <v>9</v>
      </c>
      <c r="F25" s="31">
        <v>54.6</v>
      </c>
      <c r="G25" s="7">
        <v>105.58</v>
      </c>
      <c r="H25" s="15">
        <f t="shared" ref="H25:H32" si="2">F25*G25</f>
        <v>5764.6679999999997</v>
      </c>
    </row>
    <row r="26" spans="1:8" ht="32.25" customHeight="1" x14ac:dyDescent="0.25">
      <c r="A26" s="6" t="s">
        <v>34</v>
      </c>
      <c r="B26" s="27" t="s">
        <v>63</v>
      </c>
      <c r="C26" s="14" t="s">
        <v>39</v>
      </c>
      <c r="D26" s="36" t="s">
        <v>64</v>
      </c>
      <c r="E26" s="28" t="s">
        <v>8</v>
      </c>
      <c r="F26" s="31">
        <v>47.8</v>
      </c>
      <c r="G26" s="7">
        <v>2.8</v>
      </c>
      <c r="H26" s="15">
        <f t="shared" si="2"/>
        <v>133.83999999999997</v>
      </c>
    </row>
    <row r="27" spans="1:8" ht="28.5" customHeight="1" x14ac:dyDescent="0.25">
      <c r="A27" s="6" t="s">
        <v>35</v>
      </c>
      <c r="B27" s="49" t="s">
        <v>82</v>
      </c>
      <c r="C27" s="14" t="s">
        <v>39</v>
      </c>
      <c r="D27" s="53" t="s">
        <v>172</v>
      </c>
      <c r="E27" s="6" t="s">
        <v>8</v>
      </c>
      <c r="F27" s="31">
        <v>96.2</v>
      </c>
      <c r="G27" s="7">
        <v>100.74</v>
      </c>
      <c r="H27" s="15">
        <f t="shared" si="2"/>
        <v>9691.1880000000001</v>
      </c>
    </row>
    <row r="28" spans="1:8" ht="18.75" customHeight="1" x14ac:dyDescent="0.25">
      <c r="A28" s="6" t="s">
        <v>36</v>
      </c>
      <c r="B28" s="27" t="s">
        <v>25</v>
      </c>
      <c r="C28" s="14" t="s">
        <v>39</v>
      </c>
      <c r="D28" s="48" t="s">
        <v>26</v>
      </c>
      <c r="E28" s="28" t="s">
        <v>9</v>
      </c>
      <c r="F28" s="31">
        <v>1.4</v>
      </c>
      <c r="G28" s="7">
        <v>187.88</v>
      </c>
      <c r="H28" s="15">
        <f t="shared" ref="H28" si="3">F28*G28</f>
        <v>263.03199999999998</v>
      </c>
    </row>
    <row r="29" spans="1:8" ht="18" customHeight="1" x14ac:dyDescent="0.25">
      <c r="A29" s="6" t="s">
        <v>37</v>
      </c>
      <c r="B29" s="27" t="s">
        <v>81</v>
      </c>
      <c r="C29" s="14" t="s">
        <v>39</v>
      </c>
      <c r="D29" s="48" t="s">
        <v>196</v>
      </c>
      <c r="E29" s="28" t="s">
        <v>8</v>
      </c>
      <c r="F29" s="31">
        <v>123.3</v>
      </c>
      <c r="G29" s="7">
        <v>3.89</v>
      </c>
      <c r="H29" s="15">
        <f t="shared" si="2"/>
        <v>479.637</v>
      </c>
    </row>
    <row r="30" spans="1:8" ht="17.25" customHeight="1" x14ac:dyDescent="0.25">
      <c r="A30" s="6" t="s">
        <v>68</v>
      </c>
      <c r="B30" s="27" t="s">
        <v>69</v>
      </c>
      <c r="C30" s="14" t="s">
        <v>39</v>
      </c>
      <c r="D30" s="48" t="s">
        <v>70</v>
      </c>
      <c r="E30" s="28" t="s">
        <v>71</v>
      </c>
      <c r="F30" s="54">
        <v>1582.94</v>
      </c>
      <c r="G30" s="7">
        <v>11.45</v>
      </c>
      <c r="H30" s="15">
        <f t="shared" si="2"/>
        <v>18124.663</v>
      </c>
    </row>
    <row r="31" spans="1:8" ht="18" customHeight="1" x14ac:dyDescent="0.25">
      <c r="A31" s="6" t="s">
        <v>75</v>
      </c>
      <c r="B31" s="27" t="s">
        <v>72</v>
      </c>
      <c r="C31" s="14" t="s">
        <v>39</v>
      </c>
      <c r="D31" s="48" t="s">
        <v>73</v>
      </c>
      <c r="E31" s="28" t="s">
        <v>71</v>
      </c>
      <c r="F31" s="54">
        <v>278.70999999999998</v>
      </c>
      <c r="G31" s="7">
        <v>12</v>
      </c>
      <c r="H31" s="15">
        <f t="shared" si="2"/>
        <v>3344.5199999999995</v>
      </c>
    </row>
    <row r="32" spans="1:8" ht="30" customHeight="1" x14ac:dyDescent="0.25">
      <c r="A32" s="6" t="s">
        <v>76</v>
      </c>
      <c r="B32" s="27" t="s">
        <v>74</v>
      </c>
      <c r="C32" s="14" t="s">
        <v>39</v>
      </c>
      <c r="D32" s="36" t="s">
        <v>171</v>
      </c>
      <c r="E32" s="28" t="s">
        <v>9</v>
      </c>
      <c r="F32" s="54">
        <v>14.1</v>
      </c>
      <c r="G32" s="7">
        <v>573.6</v>
      </c>
      <c r="H32" s="15">
        <f t="shared" si="2"/>
        <v>8087.76</v>
      </c>
    </row>
    <row r="33" spans="1:8" ht="30" x14ac:dyDescent="0.25">
      <c r="A33" s="6" t="s">
        <v>77</v>
      </c>
      <c r="B33" s="27" t="s">
        <v>78</v>
      </c>
      <c r="C33" s="14" t="s">
        <v>39</v>
      </c>
      <c r="D33" s="53" t="s">
        <v>173</v>
      </c>
      <c r="E33" s="28" t="s">
        <v>9</v>
      </c>
      <c r="F33" s="31">
        <v>16.2</v>
      </c>
      <c r="G33" s="7">
        <v>541.75</v>
      </c>
      <c r="H33" s="15">
        <f t="shared" ref="H33:H34" si="4">F33*G33</f>
        <v>8776.35</v>
      </c>
    </row>
    <row r="34" spans="1:8" ht="30" customHeight="1" x14ac:dyDescent="0.25">
      <c r="A34" s="6" t="s">
        <v>83</v>
      </c>
      <c r="B34" s="27" t="s">
        <v>79</v>
      </c>
      <c r="C34" s="14" t="s">
        <v>39</v>
      </c>
      <c r="D34" s="36" t="s">
        <v>80</v>
      </c>
      <c r="E34" s="28" t="s">
        <v>9</v>
      </c>
      <c r="F34" s="31">
        <v>16.2</v>
      </c>
      <c r="G34" s="7">
        <v>118.65</v>
      </c>
      <c r="H34" s="15">
        <f t="shared" si="4"/>
        <v>1922.13</v>
      </c>
    </row>
    <row r="35" spans="1:8" x14ac:dyDescent="0.25">
      <c r="A35" s="83" t="s">
        <v>38</v>
      </c>
      <c r="B35" s="83"/>
      <c r="C35" s="83"/>
      <c r="D35" s="83"/>
      <c r="E35" s="83"/>
      <c r="F35" s="83"/>
      <c r="G35" s="83"/>
      <c r="H35" s="9">
        <f>SUM(H21:H34)</f>
        <v>73546.808000000005</v>
      </c>
    </row>
    <row r="36" spans="1:8" x14ac:dyDescent="0.25">
      <c r="A36" s="24">
        <v>3</v>
      </c>
      <c r="B36" s="79" t="s">
        <v>84</v>
      </c>
      <c r="C36" s="80"/>
      <c r="D36" s="80"/>
      <c r="E36" s="80"/>
      <c r="F36" s="80"/>
      <c r="G36" s="80"/>
      <c r="H36" s="81"/>
    </row>
    <row r="37" spans="1:8" ht="30.75" customHeight="1" x14ac:dyDescent="0.25">
      <c r="A37" s="6" t="s">
        <v>20</v>
      </c>
      <c r="B37" s="27" t="s">
        <v>86</v>
      </c>
      <c r="C37" s="14" t="s">
        <v>39</v>
      </c>
      <c r="D37" s="34" t="s">
        <v>85</v>
      </c>
      <c r="E37" s="28" t="s">
        <v>71</v>
      </c>
      <c r="F37" s="54">
        <v>11282</v>
      </c>
      <c r="G37" s="7">
        <v>21.44</v>
      </c>
      <c r="H37" s="15">
        <f>F37*G37</f>
        <v>241886.08000000002</v>
      </c>
    </row>
    <row r="38" spans="1:8" ht="19.5" customHeight="1" x14ac:dyDescent="0.25">
      <c r="A38" s="6" t="s">
        <v>21</v>
      </c>
      <c r="B38" s="27" t="s">
        <v>89</v>
      </c>
      <c r="C38" s="14" t="s">
        <v>39</v>
      </c>
      <c r="D38" s="48" t="s">
        <v>90</v>
      </c>
      <c r="E38" s="28" t="s">
        <v>71</v>
      </c>
      <c r="F38" s="54">
        <v>11282</v>
      </c>
      <c r="G38" s="7">
        <v>3.75</v>
      </c>
      <c r="H38" s="15">
        <f t="shared" ref="H38" si="5">F38*G38</f>
        <v>42307.5</v>
      </c>
    </row>
    <row r="39" spans="1:8" ht="31.5" customHeight="1" x14ac:dyDescent="0.25">
      <c r="A39" s="6" t="s">
        <v>22</v>
      </c>
      <c r="B39" s="27" t="s">
        <v>87</v>
      </c>
      <c r="C39" s="14" t="s">
        <v>39</v>
      </c>
      <c r="D39" s="53" t="s">
        <v>88</v>
      </c>
      <c r="E39" s="28" t="s">
        <v>8</v>
      </c>
      <c r="F39" s="54">
        <v>577.62</v>
      </c>
      <c r="G39" s="7">
        <v>139.63999999999999</v>
      </c>
      <c r="H39" s="15">
        <f t="shared" ref="H39:H43" si="6">F39*G39</f>
        <v>80658.856799999994</v>
      </c>
    </row>
    <row r="40" spans="1:8" ht="29.25" customHeight="1" x14ac:dyDescent="0.25">
      <c r="A40" s="6" t="s">
        <v>169</v>
      </c>
      <c r="B40" s="27" t="s">
        <v>190</v>
      </c>
      <c r="C40" s="14" t="s">
        <v>39</v>
      </c>
      <c r="D40" s="36" t="s">
        <v>191</v>
      </c>
      <c r="E40" s="28" t="s">
        <v>8</v>
      </c>
      <c r="F40" s="54">
        <v>58.12</v>
      </c>
      <c r="G40" s="7">
        <v>141.28</v>
      </c>
      <c r="H40" s="15">
        <f t="shared" si="6"/>
        <v>8211.1936000000005</v>
      </c>
    </row>
    <row r="41" spans="1:8" ht="21.75" customHeight="1" x14ac:dyDescent="0.25">
      <c r="A41" s="6" t="s">
        <v>175</v>
      </c>
      <c r="B41" s="55" t="s">
        <v>168</v>
      </c>
      <c r="C41" s="14" t="s">
        <v>39</v>
      </c>
      <c r="D41" s="69" t="s">
        <v>170</v>
      </c>
      <c r="E41" s="56" t="s">
        <v>8</v>
      </c>
      <c r="F41" s="54">
        <v>72</v>
      </c>
      <c r="G41" s="7">
        <v>244.01</v>
      </c>
      <c r="H41" s="15">
        <f t="shared" si="6"/>
        <v>17568.72</v>
      </c>
    </row>
    <row r="42" spans="1:8" ht="22.5" customHeight="1" x14ac:dyDescent="0.25">
      <c r="A42" s="6" t="s">
        <v>176</v>
      </c>
      <c r="B42" s="27" t="s">
        <v>78</v>
      </c>
      <c r="C42" s="14" t="s">
        <v>39</v>
      </c>
      <c r="D42" s="53" t="s">
        <v>177</v>
      </c>
      <c r="E42" s="28" t="s">
        <v>9</v>
      </c>
      <c r="F42" s="54">
        <v>7.56</v>
      </c>
      <c r="G42" s="7">
        <v>541.75</v>
      </c>
      <c r="H42" s="15">
        <f t="shared" si="6"/>
        <v>4095.6299999999997</v>
      </c>
    </row>
    <row r="43" spans="1:8" ht="31.5" customHeight="1" x14ac:dyDescent="0.25">
      <c r="A43" s="6" t="s">
        <v>192</v>
      </c>
      <c r="B43" s="27" t="s">
        <v>79</v>
      </c>
      <c r="C43" s="14" t="s">
        <v>39</v>
      </c>
      <c r="D43" s="36" t="s">
        <v>80</v>
      </c>
      <c r="E43" s="28" t="s">
        <v>9</v>
      </c>
      <c r="F43" s="54">
        <v>7.56</v>
      </c>
      <c r="G43" s="7">
        <v>118.65</v>
      </c>
      <c r="H43" s="15">
        <f t="shared" si="6"/>
        <v>896.99400000000003</v>
      </c>
    </row>
    <row r="44" spans="1:8" ht="15" customHeight="1" x14ac:dyDescent="0.25">
      <c r="A44" s="83" t="s">
        <v>23</v>
      </c>
      <c r="B44" s="83"/>
      <c r="C44" s="83"/>
      <c r="D44" s="83"/>
      <c r="E44" s="83"/>
      <c r="F44" s="83"/>
      <c r="G44" s="83"/>
      <c r="H44" s="9">
        <f>SUM(H37:H43)</f>
        <v>395624.97440000001</v>
      </c>
    </row>
    <row r="45" spans="1:8" ht="15" customHeight="1" x14ac:dyDescent="0.25">
      <c r="A45" s="24">
        <v>4</v>
      </c>
      <c r="B45" s="79" t="s">
        <v>128</v>
      </c>
      <c r="C45" s="80"/>
      <c r="D45" s="80"/>
      <c r="E45" s="80"/>
      <c r="F45" s="80"/>
      <c r="G45" s="80"/>
      <c r="H45" s="81"/>
    </row>
    <row r="46" spans="1:8" ht="15" customHeight="1" x14ac:dyDescent="0.25">
      <c r="A46" s="6" t="s">
        <v>91</v>
      </c>
      <c r="B46" s="27" t="s">
        <v>56</v>
      </c>
      <c r="C46" s="14" t="s">
        <v>39</v>
      </c>
      <c r="D46" s="48" t="s">
        <v>57</v>
      </c>
      <c r="E46" s="28" t="s">
        <v>27</v>
      </c>
      <c r="F46" s="31">
        <v>206</v>
      </c>
      <c r="G46" s="7">
        <v>5.56</v>
      </c>
      <c r="H46" s="15">
        <f>F46*G46</f>
        <v>1145.3599999999999</v>
      </c>
    </row>
    <row r="47" spans="1:8" ht="15" customHeight="1" x14ac:dyDescent="0.25">
      <c r="A47" s="6" t="s">
        <v>92</v>
      </c>
      <c r="B47" s="27" t="s">
        <v>58</v>
      </c>
      <c r="C47" s="14" t="s">
        <v>39</v>
      </c>
      <c r="D47" s="36" t="s">
        <v>59</v>
      </c>
      <c r="E47" s="28" t="s">
        <v>9</v>
      </c>
      <c r="F47" s="31">
        <v>2.06</v>
      </c>
      <c r="G47" s="7">
        <v>294.55</v>
      </c>
      <c r="H47" s="15">
        <f>F47*G47</f>
        <v>606.77300000000002</v>
      </c>
    </row>
    <row r="48" spans="1:8" ht="15" customHeight="1" x14ac:dyDescent="0.25">
      <c r="A48" s="6" t="s">
        <v>93</v>
      </c>
      <c r="B48" s="27" t="s">
        <v>62</v>
      </c>
      <c r="C48" s="14" t="s">
        <v>39</v>
      </c>
      <c r="D48" s="36" t="s">
        <v>65</v>
      </c>
      <c r="E48" s="28" t="s">
        <v>9</v>
      </c>
      <c r="F48" s="31">
        <v>6.18</v>
      </c>
      <c r="G48" s="7">
        <v>61.08</v>
      </c>
      <c r="H48" s="15">
        <f t="shared" ref="H48" si="7">F48*G48</f>
        <v>377.47439999999995</v>
      </c>
    </row>
    <row r="49" spans="1:8" ht="32.25" customHeight="1" x14ac:dyDescent="0.25">
      <c r="A49" s="6" t="s">
        <v>94</v>
      </c>
      <c r="B49" s="50" t="s">
        <v>96</v>
      </c>
      <c r="C49" s="14" t="s">
        <v>39</v>
      </c>
      <c r="D49" s="51" t="s">
        <v>97</v>
      </c>
      <c r="E49" s="50" t="s">
        <v>27</v>
      </c>
      <c r="F49" s="63">
        <v>103</v>
      </c>
      <c r="G49" s="59">
        <v>50.14</v>
      </c>
      <c r="H49" s="52">
        <f t="shared" ref="H49:H63" si="8">ROUND(F49*G49,2)</f>
        <v>5164.42</v>
      </c>
    </row>
    <row r="50" spans="1:8" ht="31.5" customHeight="1" x14ac:dyDescent="0.25">
      <c r="A50" s="6" t="s">
        <v>95</v>
      </c>
      <c r="B50" s="50" t="s">
        <v>98</v>
      </c>
      <c r="C50" s="14" t="s">
        <v>39</v>
      </c>
      <c r="D50" s="51" t="s">
        <v>99</v>
      </c>
      <c r="E50" s="50" t="s">
        <v>27</v>
      </c>
      <c r="F50" s="63">
        <v>29.25</v>
      </c>
      <c r="G50" s="59">
        <v>36.1</v>
      </c>
      <c r="H50" s="52">
        <f t="shared" si="8"/>
        <v>1055.93</v>
      </c>
    </row>
    <row r="51" spans="1:8" x14ac:dyDescent="0.25">
      <c r="A51" s="6" t="s">
        <v>119</v>
      </c>
      <c r="B51" s="50" t="s">
        <v>100</v>
      </c>
      <c r="C51" s="14" t="s">
        <v>39</v>
      </c>
      <c r="D51" s="51" t="s">
        <v>101</v>
      </c>
      <c r="E51" s="50" t="s">
        <v>102</v>
      </c>
      <c r="F51" s="63">
        <v>2</v>
      </c>
      <c r="G51" s="59">
        <v>32.409999999999997</v>
      </c>
      <c r="H51" s="52">
        <f t="shared" si="8"/>
        <v>64.819999999999993</v>
      </c>
    </row>
    <row r="52" spans="1:8" ht="30" x14ac:dyDescent="0.25">
      <c r="A52" s="6" t="s">
        <v>120</v>
      </c>
      <c r="B52" s="50" t="s">
        <v>103</v>
      </c>
      <c r="C52" s="14" t="s">
        <v>39</v>
      </c>
      <c r="D52" s="51" t="s">
        <v>104</v>
      </c>
      <c r="E52" s="50" t="s">
        <v>102</v>
      </c>
      <c r="F52" s="63">
        <v>5</v>
      </c>
      <c r="G52" s="59">
        <v>61.94</v>
      </c>
      <c r="H52" s="52">
        <f t="shared" si="8"/>
        <v>309.7</v>
      </c>
    </row>
    <row r="53" spans="1:8" ht="30" x14ac:dyDescent="0.25">
      <c r="A53" s="6" t="s">
        <v>121</v>
      </c>
      <c r="B53" s="50" t="s">
        <v>105</v>
      </c>
      <c r="C53" s="14" t="s">
        <v>39</v>
      </c>
      <c r="D53" s="51" t="s">
        <v>106</v>
      </c>
      <c r="E53" s="50" t="s">
        <v>102</v>
      </c>
      <c r="F53" s="63">
        <v>5</v>
      </c>
      <c r="G53" s="59">
        <v>44.39</v>
      </c>
      <c r="H53" s="52">
        <f t="shared" si="8"/>
        <v>221.95</v>
      </c>
    </row>
    <row r="54" spans="1:8" ht="45" x14ac:dyDescent="0.25">
      <c r="A54" s="6" t="s">
        <v>122</v>
      </c>
      <c r="B54" s="50" t="s">
        <v>107</v>
      </c>
      <c r="C54" s="14" t="s">
        <v>39</v>
      </c>
      <c r="D54" s="51" t="s">
        <v>108</v>
      </c>
      <c r="E54" s="50" t="s">
        <v>102</v>
      </c>
      <c r="F54" s="63">
        <v>5</v>
      </c>
      <c r="G54" s="59">
        <v>46.28</v>
      </c>
      <c r="H54" s="52">
        <f t="shared" si="8"/>
        <v>231.4</v>
      </c>
    </row>
    <row r="55" spans="1:8" x14ac:dyDescent="0.25">
      <c r="A55" s="6" t="s">
        <v>123</v>
      </c>
      <c r="B55" s="50" t="s">
        <v>109</v>
      </c>
      <c r="C55" s="14" t="s">
        <v>39</v>
      </c>
      <c r="D55" s="51" t="s">
        <v>110</v>
      </c>
      <c r="E55" s="50" t="s">
        <v>102</v>
      </c>
      <c r="F55" s="63">
        <v>5</v>
      </c>
      <c r="G55" s="59">
        <v>197.49</v>
      </c>
      <c r="H55" s="52">
        <f t="shared" si="8"/>
        <v>987.45</v>
      </c>
    </row>
    <row r="56" spans="1:8" x14ac:dyDescent="0.25">
      <c r="A56" s="6" t="s">
        <v>124</v>
      </c>
      <c r="B56" s="50" t="s">
        <v>111</v>
      </c>
      <c r="C56" s="14" t="s">
        <v>39</v>
      </c>
      <c r="D56" s="51" t="s">
        <v>112</v>
      </c>
      <c r="E56" s="50" t="s">
        <v>102</v>
      </c>
      <c r="F56" s="63">
        <v>5</v>
      </c>
      <c r="G56" s="59">
        <v>47.98</v>
      </c>
      <c r="H56" s="52">
        <f t="shared" si="8"/>
        <v>239.9</v>
      </c>
    </row>
    <row r="57" spans="1:8" ht="30" x14ac:dyDescent="0.25">
      <c r="A57" s="6" t="s">
        <v>125</v>
      </c>
      <c r="B57" s="50" t="s">
        <v>113</v>
      </c>
      <c r="C57" s="14" t="s">
        <v>39</v>
      </c>
      <c r="D57" s="51" t="s">
        <v>114</v>
      </c>
      <c r="E57" s="50" t="s">
        <v>102</v>
      </c>
      <c r="F57" s="63">
        <v>5</v>
      </c>
      <c r="G57" s="59">
        <v>27.36</v>
      </c>
      <c r="H57" s="52">
        <f t="shared" si="8"/>
        <v>136.80000000000001</v>
      </c>
    </row>
    <row r="58" spans="1:8" x14ac:dyDescent="0.25">
      <c r="A58" s="6" t="s">
        <v>126</v>
      </c>
      <c r="B58" s="50" t="s">
        <v>115</v>
      </c>
      <c r="C58" s="14" t="s">
        <v>39</v>
      </c>
      <c r="D58" s="51" t="s">
        <v>116</v>
      </c>
      <c r="E58" s="50" t="s">
        <v>102</v>
      </c>
      <c r="F58" s="63">
        <v>5</v>
      </c>
      <c r="G58" s="59">
        <v>64.569999999999993</v>
      </c>
      <c r="H58" s="52">
        <f t="shared" si="8"/>
        <v>322.85000000000002</v>
      </c>
    </row>
    <row r="59" spans="1:8" x14ac:dyDescent="0.25">
      <c r="A59" s="6" t="s">
        <v>164</v>
      </c>
      <c r="B59" s="50" t="s">
        <v>117</v>
      </c>
      <c r="C59" s="14" t="s">
        <v>39</v>
      </c>
      <c r="D59" s="51" t="s">
        <v>118</v>
      </c>
      <c r="E59" s="50" t="s">
        <v>27</v>
      </c>
      <c r="F59" s="63">
        <v>29.25</v>
      </c>
      <c r="G59" s="59">
        <v>31.65</v>
      </c>
      <c r="H59" s="52">
        <f t="shared" si="8"/>
        <v>925.76</v>
      </c>
    </row>
    <row r="60" spans="1:8" ht="30" x14ac:dyDescent="0.25">
      <c r="A60" s="6" t="s">
        <v>165</v>
      </c>
      <c r="B60" s="57" t="s">
        <v>130</v>
      </c>
      <c r="C60" s="14" t="s">
        <v>39</v>
      </c>
      <c r="D60" s="58" t="s">
        <v>129</v>
      </c>
      <c r="E60" s="57" t="s">
        <v>102</v>
      </c>
      <c r="F60" s="63">
        <v>1</v>
      </c>
      <c r="G60" s="59">
        <v>393.25</v>
      </c>
      <c r="H60" s="59">
        <f t="shared" si="8"/>
        <v>393.25</v>
      </c>
    </row>
    <row r="61" spans="1:8" x14ac:dyDescent="0.25">
      <c r="A61" s="6" t="s">
        <v>166</v>
      </c>
      <c r="B61" s="57" t="s">
        <v>132</v>
      </c>
      <c r="C61" s="14" t="s">
        <v>39</v>
      </c>
      <c r="D61" s="58" t="s">
        <v>131</v>
      </c>
      <c r="E61" s="57" t="s">
        <v>102</v>
      </c>
      <c r="F61" s="63">
        <v>5</v>
      </c>
      <c r="G61" s="59">
        <v>22.52</v>
      </c>
      <c r="H61" s="59">
        <f t="shared" si="8"/>
        <v>112.6</v>
      </c>
    </row>
    <row r="62" spans="1:8" x14ac:dyDescent="0.25">
      <c r="A62" s="6" t="s">
        <v>167</v>
      </c>
      <c r="B62" s="57" t="s">
        <v>134</v>
      </c>
      <c r="C62" s="14" t="s">
        <v>39</v>
      </c>
      <c r="D62" s="58" t="s">
        <v>133</v>
      </c>
      <c r="E62" s="57" t="s">
        <v>102</v>
      </c>
      <c r="F62" s="63">
        <v>8</v>
      </c>
      <c r="G62" s="59">
        <v>17.46</v>
      </c>
      <c r="H62" s="59">
        <f t="shared" si="8"/>
        <v>139.68</v>
      </c>
    </row>
    <row r="63" spans="1:8" x14ac:dyDescent="0.25">
      <c r="A63" s="6" t="s">
        <v>178</v>
      </c>
      <c r="B63" s="57" t="s">
        <v>136</v>
      </c>
      <c r="C63" s="14" t="s">
        <v>39</v>
      </c>
      <c r="D63" s="58" t="s">
        <v>135</v>
      </c>
      <c r="E63" s="57" t="s">
        <v>102</v>
      </c>
      <c r="F63" s="63">
        <v>5</v>
      </c>
      <c r="G63" s="59">
        <v>24.72</v>
      </c>
      <c r="H63" s="59">
        <f t="shared" si="8"/>
        <v>123.6</v>
      </c>
    </row>
    <row r="64" spans="1:8" x14ac:dyDescent="0.25">
      <c r="A64" s="6" t="s">
        <v>179</v>
      </c>
      <c r="B64" s="27" t="s">
        <v>180</v>
      </c>
      <c r="C64" s="14" t="s">
        <v>39</v>
      </c>
      <c r="D64" s="47" t="s">
        <v>181</v>
      </c>
      <c r="E64" s="28" t="s">
        <v>9</v>
      </c>
      <c r="F64" s="31">
        <v>6.18</v>
      </c>
      <c r="G64" s="7">
        <v>19</v>
      </c>
      <c r="H64" s="15">
        <f t="shared" ref="H64" si="9">F64*G64</f>
        <v>117.41999999999999</v>
      </c>
    </row>
    <row r="65" spans="1:8" x14ac:dyDescent="0.25">
      <c r="A65" s="6" t="s">
        <v>182</v>
      </c>
      <c r="B65" s="50" t="s">
        <v>183</v>
      </c>
      <c r="C65" s="14" t="s">
        <v>39</v>
      </c>
      <c r="D65" s="47" t="s">
        <v>184</v>
      </c>
      <c r="E65" s="50" t="s">
        <v>9</v>
      </c>
      <c r="F65" s="63">
        <v>2.06</v>
      </c>
      <c r="G65" s="59">
        <v>717.32</v>
      </c>
      <c r="H65" s="52">
        <f t="shared" ref="H65" si="10">ROUND(F65*G65,2)</f>
        <v>1477.68</v>
      </c>
    </row>
    <row r="66" spans="1:8" x14ac:dyDescent="0.25">
      <c r="A66" s="83" t="s">
        <v>127</v>
      </c>
      <c r="B66" s="83"/>
      <c r="C66" s="83"/>
      <c r="D66" s="83"/>
      <c r="E66" s="83"/>
      <c r="F66" s="83"/>
      <c r="G66" s="83"/>
      <c r="H66" s="9">
        <f>SUM(H46:H65)</f>
        <v>14154.817400000002</v>
      </c>
    </row>
    <row r="67" spans="1:8" x14ac:dyDescent="0.25">
      <c r="A67" s="24">
        <v>5</v>
      </c>
      <c r="B67" s="80" t="s">
        <v>137</v>
      </c>
      <c r="C67" s="80"/>
      <c r="D67" s="80"/>
      <c r="E67" s="80"/>
      <c r="F67" s="80"/>
      <c r="G67" s="80"/>
      <c r="H67" s="81"/>
    </row>
    <row r="68" spans="1:8" x14ac:dyDescent="0.25">
      <c r="A68" s="14" t="s">
        <v>154</v>
      </c>
      <c r="B68" s="57" t="s">
        <v>143</v>
      </c>
      <c r="C68" s="14" t="s">
        <v>39</v>
      </c>
      <c r="D68" s="58" t="s">
        <v>142</v>
      </c>
      <c r="E68" s="60" t="s">
        <v>102</v>
      </c>
      <c r="F68" s="64">
        <v>8</v>
      </c>
      <c r="G68" s="59">
        <v>45.06</v>
      </c>
      <c r="H68" s="59">
        <f t="shared" ref="H68:H78" si="11">ROUND(F68*G68,2)</f>
        <v>360.48</v>
      </c>
    </row>
    <row r="69" spans="1:8" x14ac:dyDescent="0.25">
      <c r="A69" s="14" t="s">
        <v>155</v>
      </c>
      <c r="B69" s="61" t="s">
        <v>145</v>
      </c>
      <c r="C69" s="14" t="s">
        <v>39</v>
      </c>
      <c r="D69" s="58" t="s">
        <v>144</v>
      </c>
      <c r="E69" s="60" t="s">
        <v>102</v>
      </c>
      <c r="F69" s="64">
        <v>7</v>
      </c>
      <c r="G69" s="59">
        <v>38.76</v>
      </c>
      <c r="H69" s="59">
        <f t="shared" si="11"/>
        <v>271.32</v>
      </c>
    </row>
    <row r="70" spans="1:8" ht="30" x14ac:dyDescent="0.25">
      <c r="A70" s="14" t="s">
        <v>156</v>
      </c>
      <c r="B70" s="57" t="s">
        <v>147</v>
      </c>
      <c r="C70" s="14" t="s">
        <v>39</v>
      </c>
      <c r="D70" s="58" t="s">
        <v>146</v>
      </c>
      <c r="E70" s="60" t="s">
        <v>27</v>
      </c>
      <c r="F70" s="64">
        <v>660</v>
      </c>
      <c r="G70" s="59">
        <v>4.1900000000000004</v>
      </c>
      <c r="H70" s="59">
        <f t="shared" si="11"/>
        <v>2765.4</v>
      </c>
    </row>
    <row r="71" spans="1:8" ht="30" x14ac:dyDescent="0.25">
      <c r="A71" s="14" t="s">
        <v>157</v>
      </c>
      <c r="B71" s="57" t="s">
        <v>185</v>
      </c>
      <c r="C71" s="14" t="s">
        <v>39</v>
      </c>
      <c r="D71" s="58" t="s">
        <v>186</v>
      </c>
      <c r="E71" s="60" t="s">
        <v>27</v>
      </c>
      <c r="F71" s="66">
        <v>560</v>
      </c>
      <c r="G71" s="59">
        <v>6.55</v>
      </c>
      <c r="H71" s="59">
        <f t="shared" si="11"/>
        <v>3668</v>
      </c>
    </row>
    <row r="72" spans="1:8" ht="30" x14ac:dyDescent="0.25">
      <c r="A72" s="14" t="s">
        <v>158</v>
      </c>
      <c r="B72" s="57" t="s">
        <v>187</v>
      </c>
      <c r="C72" s="14" t="s">
        <v>39</v>
      </c>
      <c r="D72" s="58" t="s">
        <v>188</v>
      </c>
      <c r="E72" s="60" t="s">
        <v>27</v>
      </c>
      <c r="F72" s="66">
        <v>165</v>
      </c>
      <c r="G72" s="59">
        <v>8.84</v>
      </c>
      <c r="H72" s="59">
        <f t="shared" si="11"/>
        <v>1458.6</v>
      </c>
    </row>
    <row r="73" spans="1:8" ht="30" x14ac:dyDescent="0.25">
      <c r="A73" s="14" t="s">
        <v>159</v>
      </c>
      <c r="B73" s="57" t="s">
        <v>149</v>
      </c>
      <c r="C73" s="14" t="s">
        <v>39</v>
      </c>
      <c r="D73" s="62" t="s">
        <v>148</v>
      </c>
      <c r="E73" s="60" t="s">
        <v>102</v>
      </c>
      <c r="F73" s="64">
        <v>5</v>
      </c>
      <c r="G73" s="59">
        <v>24.19</v>
      </c>
      <c r="H73" s="59">
        <f t="shared" si="11"/>
        <v>120.95</v>
      </c>
    </row>
    <row r="74" spans="1:8" ht="30" x14ac:dyDescent="0.25">
      <c r="A74" s="14" t="s">
        <v>160</v>
      </c>
      <c r="B74" s="57" t="s">
        <v>151</v>
      </c>
      <c r="C74" s="14" t="s">
        <v>39</v>
      </c>
      <c r="D74" s="58" t="s">
        <v>150</v>
      </c>
      <c r="E74" s="60" t="s">
        <v>102</v>
      </c>
      <c r="F74" s="65">
        <v>1</v>
      </c>
      <c r="G74" s="59">
        <v>158.86000000000001</v>
      </c>
      <c r="H74" s="59">
        <f t="shared" si="11"/>
        <v>158.86000000000001</v>
      </c>
    </row>
    <row r="75" spans="1:8" ht="30" x14ac:dyDescent="0.25">
      <c r="A75" s="14" t="s">
        <v>161</v>
      </c>
      <c r="B75" s="57" t="s">
        <v>141</v>
      </c>
      <c r="C75" s="14" t="s">
        <v>39</v>
      </c>
      <c r="D75" s="58" t="s">
        <v>138</v>
      </c>
      <c r="E75" s="60" t="s">
        <v>27</v>
      </c>
      <c r="F75" s="65">
        <v>30</v>
      </c>
      <c r="G75" s="59">
        <v>54.38</v>
      </c>
      <c r="H75" s="59">
        <f t="shared" si="11"/>
        <v>1631.4</v>
      </c>
    </row>
    <row r="76" spans="1:8" ht="30" x14ac:dyDescent="0.25">
      <c r="A76" s="14" t="s">
        <v>162</v>
      </c>
      <c r="B76" s="61" t="s">
        <v>140</v>
      </c>
      <c r="C76" s="14" t="s">
        <v>39</v>
      </c>
      <c r="D76" s="58" t="s">
        <v>139</v>
      </c>
      <c r="E76" s="60" t="s">
        <v>27</v>
      </c>
      <c r="F76" s="65">
        <v>90</v>
      </c>
      <c r="G76" s="59">
        <v>44.26</v>
      </c>
      <c r="H76" s="59">
        <f t="shared" si="11"/>
        <v>3983.4</v>
      </c>
    </row>
    <row r="77" spans="1:8" ht="30" x14ac:dyDescent="0.25">
      <c r="A77" s="14" t="s">
        <v>163</v>
      </c>
      <c r="B77" s="57" t="s">
        <v>193</v>
      </c>
      <c r="C77" s="14" t="s">
        <v>39</v>
      </c>
      <c r="D77" s="34" t="s">
        <v>194</v>
      </c>
      <c r="E77" s="60" t="s">
        <v>102</v>
      </c>
      <c r="F77" s="65">
        <v>15</v>
      </c>
      <c r="G77" s="59">
        <v>1340.5</v>
      </c>
      <c r="H77" s="59">
        <f t="shared" si="11"/>
        <v>20107.5</v>
      </c>
    </row>
    <row r="78" spans="1:8" ht="30" x14ac:dyDescent="0.25">
      <c r="A78" s="14" t="s">
        <v>189</v>
      </c>
      <c r="B78" s="57" t="s">
        <v>153</v>
      </c>
      <c r="C78" s="14" t="s">
        <v>39</v>
      </c>
      <c r="D78" s="58" t="s">
        <v>152</v>
      </c>
      <c r="E78" s="60" t="s">
        <v>102</v>
      </c>
      <c r="F78" s="65">
        <v>1</v>
      </c>
      <c r="G78" s="59">
        <v>721.41</v>
      </c>
      <c r="H78" s="59">
        <f t="shared" si="11"/>
        <v>721.41</v>
      </c>
    </row>
    <row r="79" spans="1:8" x14ac:dyDescent="0.25">
      <c r="A79" s="83" t="s">
        <v>174</v>
      </c>
      <c r="B79" s="83"/>
      <c r="C79" s="83"/>
      <c r="D79" s="83"/>
      <c r="E79" s="83"/>
      <c r="F79" s="83"/>
      <c r="G79" s="83"/>
      <c r="H79" s="9">
        <f>SUM(H68:H78)</f>
        <v>35247.320000000007</v>
      </c>
    </row>
    <row r="80" spans="1:8" x14ac:dyDescent="0.25">
      <c r="A80" s="39"/>
      <c r="B80" s="43"/>
      <c r="C80" s="40"/>
      <c r="D80" s="44"/>
      <c r="E80" s="45"/>
      <c r="F80" s="46"/>
      <c r="G80" s="41"/>
      <c r="H80" s="42"/>
    </row>
    <row r="81" spans="1:8" x14ac:dyDescent="0.25">
      <c r="A81" s="39"/>
      <c r="B81" s="43"/>
      <c r="C81" s="40"/>
      <c r="D81" s="44"/>
      <c r="E81" s="45"/>
      <c r="F81" s="46"/>
      <c r="G81" s="41"/>
      <c r="H81" s="42"/>
    </row>
    <row r="82" spans="1:8" x14ac:dyDescent="0.25">
      <c r="A82" s="26"/>
      <c r="B82" s="26"/>
      <c r="E82" s="26"/>
      <c r="G82" s="11"/>
      <c r="H82" s="12"/>
    </row>
    <row r="83" spans="1:8" x14ac:dyDescent="0.25">
      <c r="G83" s="18" t="s">
        <v>7</v>
      </c>
      <c r="H83" s="10">
        <f>H79+H66+H44+H35+H19</f>
        <v>574367.71860000002</v>
      </c>
    </row>
    <row r="84" spans="1:8" x14ac:dyDescent="0.25">
      <c r="A84" s="8"/>
      <c r="B84" s="8"/>
      <c r="C84" s="82" t="s">
        <v>11</v>
      </c>
      <c r="D84" s="82"/>
      <c r="E84" s="82"/>
      <c r="G84" s="18" t="s">
        <v>31</v>
      </c>
      <c r="H84" s="20">
        <f>H83*0.22</f>
        <v>126360.898092</v>
      </c>
    </row>
    <row r="85" spans="1:8" x14ac:dyDescent="0.25">
      <c r="A85" s="8"/>
      <c r="B85" s="8"/>
      <c r="C85" s="84" t="s">
        <v>41</v>
      </c>
      <c r="D85" s="84"/>
      <c r="E85" s="84"/>
      <c r="G85" s="18" t="s">
        <v>10</v>
      </c>
      <c r="H85" s="20">
        <f>H84+H83+0.01</f>
        <v>700728.62669200008</v>
      </c>
    </row>
    <row r="86" spans="1:8" x14ac:dyDescent="0.25">
      <c r="A86" s="8"/>
      <c r="B86" s="8"/>
      <c r="C86" s="84" t="s">
        <v>44</v>
      </c>
      <c r="D86" s="84"/>
      <c r="E86" s="84"/>
      <c r="F86" s="82"/>
      <c r="G86" s="82"/>
      <c r="H86" s="82"/>
    </row>
    <row r="87" spans="1:8" x14ac:dyDescent="0.25">
      <c r="A87" s="19"/>
      <c r="B87" s="19"/>
      <c r="C87" s="19"/>
      <c r="D87" s="19"/>
      <c r="E87" s="19"/>
      <c r="G87" s="19"/>
      <c r="H87" s="19"/>
    </row>
    <row r="88" spans="1:8" x14ac:dyDescent="0.25">
      <c r="A88" s="8"/>
      <c r="B88" s="8"/>
      <c r="C88" s="25"/>
      <c r="D88" s="25"/>
      <c r="E88" s="19"/>
    </row>
    <row r="89" spans="1:8" x14ac:dyDescent="0.25">
      <c r="C89" s="25"/>
      <c r="D89" s="35" t="s">
        <v>40</v>
      </c>
      <c r="E89" s="19"/>
    </row>
    <row r="90" spans="1:8" x14ac:dyDescent="0.25">
      <c r="C90" s="25"/>
      <c r="D90" s="67" t="s">
        <v>195</v>
      </c>
      <c r="E90" s="37"/>
    </row>
    <row r="91" spans="1:8" x14ac:dyDescent="0.25">
      <c r="C91" s="25"/>
      <c r="D91" s="68" t="s">
        <v>42</v>
      </c>
      <c r="E91" s="19"/>
    </row>
    <row r="92" spans="1:8" x14ac:dyDescent="0.25">
      <c r="C92" s="25"/>
      <c r="D92" s="68" t="s">
        <v>24</v>
      </c>
      <c r="F92" s="82"/>
      <c r="G92" s="82"/>
      <c r="H92" s="82"/>
    </row>
    <row r="93" spans="1:8" x14ac:dyDescent="0.25">
      <c r="C93" s="25"/>
      <c r="D93" s="68" t="s">
        <v>43</v>
      </c>
      <c r="F93" s="82"/>
      <c r="G93" s="82"/>
      <c r="H93" s="82"/>
    </row>
    <row r="94" spans="1:8" x14ac:dyDescent="0.25">
      <c r="C94" s="25"/>
      <c r="D94" s="25"/>
      <c r="F94" s="82"/>
      <c r="G94" s="82"/>
      <c r="H94" s="82"/>
    </row>
    <row r="95" spans="1:8" x14ac:dyDescent="0.25">
      <c r="C95" s="25"/>
      <c r="D95" s="25"/>
    </row>
  </sheetData>
  <mergeCells count="23">
    <mergeCell ref="F94:H94"/>
    <mergeCell ref="A19:G19"/>
    <mergeCell ref="F86:H86"/>
    <mergeCell ref="C84:E84"/>
    <mergeCell ref="C85:E85"/>
    <mergeCell ref="C86:E86"/>
    <mergeCell ref="B36:H36"/>
    <mergeCell ref="A35:G35"/>
    <mergeCell ref="B14:H14"/>
    <mergeCell ref="B20:H20"/>
    <mergeCell ref="F92:H92"/>
    <mergeCell ref="F93:H93"/>
    <mergeCell ref="A44:G44"/>
    <mergeCell ref="B45:H45"/>
    <mergeCell ref="B67:H67"/>
    <mergeCell ref="A66:G66"/>
    <mergeCell ref="A79:G79"/>
    <mergeCell ref="A1:H6"/>
    <mergeCell ref="A7:H7"/>
    <mergeCell ref="A12:C12"/>
    <mergeCell ref="A8:H8"/>
    <mergeCell ref="A9:H9"/>
    <mergeCell ref="A10:H10"/>
  </mergeCells>
  <phoneticPr fontId="13" type="noConversion"/>
  <pageMargins left="0.23622047244094491" right="0.23622047244094491" top="0.35433070866141736" bottom="0.35433070866141736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ORÇAMENTÁRIA</vt:lpstr>
      <vt:lpstr>'PLANILHA ORÇAMENTÁRIA'!Area_de_impressao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</cp:lastModifiedBy>
  <cp:lastPrinted>2023-11-01T11:59:09Z</cp:lastPrinted>
  <dcterms:created xsi:type="dcterms:W3CDTF">2020-02-05T16:43:14Z</dcterms:created>
  <dcterms:modified xsi:type="dcterms:W3CDTF">2023-11-01T12:00:12Z</dcterms:modified>
</cp:coreProperties>
</file>