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0"/>
  </bookViews>
  <sheets>
    <sheet name="Plan1" sheetId="1" r:id="rId1"/>
  </sheets>
  <definedNames>
    <definedName name="_xlnm.Print_Area" localSheetId="0">Plan1!$B$1:$H$40</definedName>
  </definedNames>
  <calcPr calcId="162913"/>
</workbook>
</file>

<file path=xl/calcChain.xml><?xml version="1.0" encoding="utf-8"?>
<calcChain xmlns="http://schemas.openxmlformats.org/spreadsheetml/2006/main">
  <c r="I31" i="1" l="1"/>
  <c r="I30" i="1"/>
  <c r="I18" i="1"/>
  <c r="I27" i="1" l="1"/>
  <c r="G27" i="1" s="1"/>
  <c r="I24" i="1"/>
  <c r="I21" i="1"/>
  <c r="C18" i="1"/>
  <c r="I26" i="1"/>
  <c r="H27" i="1" l="1"/>
  <c r="C27" i="1"/>
  <c r="E27" i="1"/>
  <c r="F27" i="1"/>
  <c r="D27" i="1"/>
  <c r="F30" i="1"/>
  <c r="I29" i="1"/>
  <c r="G30" i="1" l="1"/>
  <c r="H30" i="1"/>
  <c r="C30" i="1"/>
  <c r="D30" i="1"/>
  <c r="E30" i="1"/>
  <c r="E24" i="1"/>
  <c r="I23" i="1"/>
  <c r="I20" i="1"/>
  <c r="I17" i="1"/>
  <c r="G18" i="1"/>
  <c r="F18" i="1" l="1"/>
  <c r="D18" i="1"/>
  <c r="E18" i="1"/>
  <c r="H18" i="1"/>
  <c r="G24" i="1"/>
  <c r="G31" i="1" s="1"/>
  <c r="H24" i="1"/>
  <c r="H31" i="1" s="1"/>
  <c r="C24" i="1"/>
  <c r="F24" i="1"/>
  <c r="F31" i="1" s="1"/>
  <c r="D24" i="1"/>
  <c r="G21" i="1"/>
  <c r="E21" i="1"/>
  <c r="F21" i="1"/>
  <c r="H21" i="1"/>
  <c r="C21" i="1"/>
  <c r="C31" i="1" s="1"/>
  <c r="D21" i="1"/>
  <c r="D31" i="1" s="1"/>
  <c r="E31" i="1" l="1"/>
</calcChain>
</file>

<file path=xl/sharedStrings.xml><?xml version="1.0" encoding="utf-8"?>
<sst xmlns="http://schemas.openxmlformats.org/spreadsheetml/2006/main" count="31" uniqueCount="30">
  <si>
    <t>TOTAL</t>
  </si>
  <si>
    <t>MÊS 1                30 DIAS</t>
  </si>
  <si>
    <t xml:space="preserve">                                        MÊS                            SERVIÇOS</t>
  </si>
  <si>
    <t>ITEM</t>
  </si>
  <si>
    <t>SERVIÇOS PRELIMINARES</t>
  </si>
  <si>
    <t>Prefeita Municipal</t>
  </si>
  <si>
    <t>MÊS 2                   60 DIAS</t>
  </si>
  <si>
    <t>MÊS 3                       90 DIAS</t>
  </si>
  <si>
    <t>MÊS 4                      120 DIAS</t>
  </si>
  <si>
    <t>MÊS 5                     150 DIAS</t>
  </si>
  <si>
    <t>MÊS 6                     180 DIAS</t>
  </si>
  <si>
    <t>Responsável Técnico</t>
  </si>
  <si>
    <t>Jaime Abreu Junior</t>
  </si>
  <si>
    <t xml:space="preserve">     PREFEITURA MUNICIPAL DE ESTIVA GERBI</t>
  </si>
  <si>
    <t>PAÇO MUNICIPAL PREFEITO JOAQUIM ARCANJO</t>
  </si>
  <si>
    <r>
      <t xml:space="preserve">OBJETO: </t>
    </r>
    <r>
      <rPr>
        <sz val="12"/>
        <color theme="1"/>
        <rFont val="Times New Roman"/>
        <family val="1"/>
      </rPr>
      <t xml:space="preserve">PROLONGAMENTO E PAVIMENTAÇÃO DE VIAS PÚBLICAS                                                      </t>
    </r>
    <r>
      <rPr>
        <b/>
        <sz val="12"/>
        <color theme="1"/>
        <rFont val="Times New Roman"/>
        <family val="1"/>
      </rPr>
      <t>PRAZO:</t>
    </r>
    <r>
      <rPr>
        <sz val="12"/>
        <color theme="1"/>
        <rFont val="Times New Roman"/>
        <family val="1"/>
      </rPr>
      <t xml:space="preserve"> 180 DIAS</t>
    </r>
  </si>
  <si>
    <t>PAVIMENTAÇÃO ASFÁLTICA RUA JANDYRA BAPTISTA BUENO FERREIRA</t>
  </si>
  <si>
    <t>PAVIMENTAÇÃO ASFÁLTICA RUA BENEDITA HELENA DEL GIUDICE DE SOUZA</t>
  </si>
  <si>
    <t>LEVANTAMENTO PLANIMÉTRICO DE PAVIMENTO</t>
  </si>
  <si>
    <t>Secretária de Finanças</t>
  </si>
  <si>
    <t>___________________________________</t>
  </si>
  <si>
    <t>Cláudia Botelho de Oliveira Diegues</t>
  </si>
  <si>
    <t>________________________________</t>
  </si>
  <si>
    <t>Zenilda de Oliveira Lourenço</t>
  </si>
  <si>
    <t>_____________________________</t>
  </si>
  <si>
    <t>Secretário de Obras e Planejamento</t>
  </si>
  <si>
    <r>
      <t xml:space="preserve">LOCAIS: </t>
    </r>
    <r>
      <rPr>
        <sz val="12"/>
        <color theme="1"/>
        <rFont val="Times New Roman"/>
        <family val="1"/>
      </rPr>
      <t>RUA JANDYRA BAPTISTA BUENO FERREIRA E RUA BENEDITA HELENA DEL GIUDICE DE SOUZA, BAIRRO JARDIM FURLAN II, RUA ALCIDES ANDRÉ DA SILVA, BAIRRO JARDIM FURLAN, MUNICÍPIO DE ESTIVA GERBI/SP</t>
    </r>
  </si>
  <si>
    <r>
      <t xml:space="preserve">DATA: </t>
    </r>
    <r>
      <rPr>
        <sz val="12"/>
        <color theme="1"/>
        <rFont val="Times New Roman"/>
        <family val="1"/>
      </rPr>
      <t>OUTUBRO/2023</t>
    </r>
  </si>
  <si>
    <t>PAVIMENTAÇÃO ASFÁLTICA RUA ALCIDES ANDRÉ DA SILVA</t>
  </si>
  <si>
    <t xml:space="preserve">  Eng. Civil - CREA/SP:5070155651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</si>
</sst>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&quot;R$&quot;\ 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mbria"/>
      <family val="1"/>
      <scheme val="major"/>
    </font>
    <font>
      <sz val="11"/>
      <name val="Calibri"/>
      <family val="2"/>
      <scheme val="minor"/>
    </font>
    <font>
      <b/>
      <sz val="18"/>
      <color theme="1"/>
      <name val="Times New Roman"/>
      <family val="1"/>
    </font>
    <font>
      <b/>
      <sz val="2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0" fillId="3" borderId="0" xfId="0" applyFill="1"/>
    <xf numFmtId="10" fontId="0" fillId="2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165" fontId="0" fillId="2" borderId="1" xfId="0" applyNumberForma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0" fontId="0" fillId="2" borderId="1" xfId="1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10" fontId="0" fillId="3" borderId="11" xfId="0" applyNumberFormat="1" applyFill="1" applyBorder="1" applyAlignment="1">
      <alignment horizontal="center" vertical="center"/>
    </xf>
    <xf numFmtId="10" fontId="0" fillId="3" borderId="16" xfId="0" applyNumberFormat="1" applyFill="1" applyBorder="1" applyAlignment="1">
      <alignment horizontal="center" vertical="center"/>
    </xf>
    <xf numFmtId="0" fontId="2" fillId="0" borderId="0" xfId="0" applyFont="1" applyAlignment="1"/>
    <xf numFmtId="0" fontId="9" fillId="0" borderId="0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104776</xdr:rowOff>
    </xdr:from>
    <xdr:to>
      <xdr:col>1</xdr:col>
      <xdr:colOff>771525</xdr:colOff>
      <xdr:row>8</xdr:row>
      <xdr:rowOff>152401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04776"/>
          <a:ext cx="12192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13" zoomScaleNormal="100" workbookViewId="0">
      <selection activeCell="O22" sqref="O22"/>
    </sheetView>
  </sheetViews>
  <sheetFormatPr defaultRowHeight="15" x14ac:dyDescent="0.25"/>
  <cols>
    <col min="2" max="2" width="26.85546875" customWidth="1"/>
    <col min="3" max="3" width="14.5703125" customWidth="1"/>
    <col min="4" max="4" width="15.140625" customWidth="1"/>
    <col min="5" max="5" width="14.7109375" customWidth="1"/>
    <col min="6" max="6" width="15.7109375" customWidth="1"/>
    <col min="7" max="7" width="16.28515625" customWidth="1"/>
    <col min="8" max="8" width="16.85546875" customWidth="1"/>
    <col min="9" max="9" width="17.7109375" customWidth="1"/>
  </cols>
  <sheetData>
    <row r="1" spans="1:9" ht="15" customHeight="1" x14ac:dyDescent="0.25">
      <c r="A1" s="21" t="s">
        <v>13</v>
      </c>
      <c r="B1" s="22"/>
      <c r="C1" s="22"/>
      <c r="D1" s="22"/>
      <c r="E1" s="22"/>
      <c r="F1" s="22"/>
      <c r="G1" s="22"/>
      <c r="H1" s="22"/>
      <c r="I1" s="23"/>
    </row>
    <row r="2" spans="1:9" ht="15" customHeight="1" x14ac:dyDescent="0.25">
      <c r="A2" s="24"/>
      <c r="B2" s="25"/>
      <c r="C2" s="25"/>
      <c r="D2" s="25"/>
      <c r="E2" s="25"/>
      <c r="F2" s="25"/>
      <c r="G2" s="25"/>
      <c r="H2" s="25"/>
      <c r="I2" s="26"/>
    </row>
    <row r="3" spans="1:9" ht="15" customHeight="1" x14ac:dyDescent="0.25">
      <c r="A3" s="24"/>
      <c r="B3" s="25"/>
      <c r="C3" s="25"/>
      <c r="D3" s="25"/>
      <c r="E3" s="25"/>
      <c r="F3" s="25"/>
      <c r="G3" s="25"/>
      <c r="H3" s="25"/>
      <c r="I3" s="26"/>
    </row>
    <row r="4" spans="1:9" ht="15" customHeight="1" x14ac:dyDescent="0.25">
      <c r="A4" s="24"/>
      <c r="B4" s="25"/>
      <c r="C4" s="25"/>
      <c r="D4" s="25"/>
      <c r="E4" s="25"/>
      <c r="F4" s="25"/>
      <c r="G4" s="25"/>
      <c r="H4" s="25"/>
      <c r="I4" s="26"/>
    </row>
    <row r="5" spans="1:9" ht="0.75" customHeight="1" x14ac:dyDescent="0.25">
      <c r="A5" s="24"/>
      <c r="B5" s="25"/>
      <c r="C5" s="25"/>
      <c r="D5" s="25"/>
      <c r="E5" s="25"/>
      <c r="F5" s="25"/>
      <c r="G5" s="25"/>
      <c r="H5" s="25"/>
      <c r="I5" s="26"/>
    </row>
    <row r="6" spans="1:9" ht="15" hidden="1" customHeight="1" x14ac:dyDescent="0.25">
      <c r="A6" s="24"/>
      <c r="B6" s="25"/>
      <c r="C6" s="25"/>
      <c r="D6" s="25"/>
      <c r="E6" s="25"/>
      <c r="F6" s="25"/>
      <c r="G6" s="25"/>
      <c r="H6" s="25"/>
      <c r="I6" s="26"/>
    </row>
    <row r="7" spans="1:9" ht="16.5" customHeight="1" x14ac:dyDescent="0.25">
      <c r="A7" s="27" t="s">
        <v>14</v>
      </c>
      <c r="B7" s="28"/>
      <c r="C7" s="28"/>
      <c r="D7" s="28"/>
      <c r="E7" s="28"/>
      <c r="F7" s="28"/>
      <c r="G7" s="28"/>
      <c r="H7" s="28"/>
      <c r="I7" s="29"/>
    </row>
    <row r="8" spans="1:9" ht="15" customHeight="1" x14ac:dyDescent="0.25">
      <c r="A8" s="27"/>
      <c r="B8" s="28"/>
      <c r="C8" s="28"/>
      <c r="D8" s="28"/>
      <c r="E8" s="28"/>
      <c r="F8" s="28"/>
      <c r="G8" s="28"/>
      <c r="H8" s="28"/>
      <c r="I8" s="29"/>
    </row>
    <row r="9" spans="1:9" ht="15" customHeight="1" x14ac:dyDescent="0.25">
      <c r="A9" s="30"/>
      <c r="B9" s="31"/>
      <c r="C9" s="31"/>
      <c r="D9" s="31"/>
      <c r="E9" s="31"/>
      <c r="F9" s="31"/>
      <c r="G9" s="31"/>
      <c r="H9" s="31"/>
      <c r="I9" s="32"/>
    </row>
    <row r="10" spans="1:9" ht="24" customHeight="1" x14ac:dyDescent="0.25">
      <c r="A10" s="33" t="s">
        <v>15</v>
      </c>
      <c r="B10" s="33"/>
      <c r="C10" s="33"/>
      <c r="D10" s="33"/>
      <c r="E10" s="33"/>
      <c r="F10" s="33"/>
      <c r="G10" s="33"/>
      <c r="H10" s="33"/>
      <c r="I10" s="33"/>
    </row>
    <row r="11" spans="1:9" ht="33" customHeight="1" x14ac:dyDescent="0.25">
      <c r="A11" s="34" t="s">
        <v>26</v>
      </c>
      <c r="B11" s="34"/>
      <c r="C11" s="34"/>
      <c r="D11" s="34"/>
      <c r="E11" s="34"/>
      <c r="F11" s="34"/>
      <c r="G11" s="34"/>
      <c r="H11" s="34"/>
      <c r="I11" s="34"/>
    </row>
    <row r="12" spans="1:9" ht="21.75" customHeight="1" x14ac:dyDescent="0.25">
      <c r="A12" s="18" t="s">
        <v>27</v>
      </c>
      <c r="B12" s="18"/>
      <c r="C12" s="18"/>
      <c r="D12" s="18"/>
      <c r="E12" s="18"/>
      <c r="F12" s="18"/>
      <c r="G12" s="18"/>
      <c r="H12" s="18"/>
      <c r="I12" s="18"/>
    </row>
    <row r="13" spans="1:9" x14ac:dyDescent="0.25">
      <c r="B13" s="4"/>
      <c r="C13" s="4"/>
      <c r="D13" s="4"/>
      <c r="E13" s="4"/>
      <c r="F13" s="4"/>
      <c r="G13" s="4"/>
      <c r="H13" s="4"/>
    </row>
    <row r="14" spans="1:9" ht="22.9" customHeight="1" x14ac:dyDescent="0.25">
      <c r="A14" s="40" t="s">
        <v>3</v>
      </c>
      <c r="B14" s="38" t="s">
        <v>2</v>
      </c>
      <c r="C14" s="19" t="s">
        <v>1</v>
      </c>
      <c r="D14" s="19" t="s">
        <v>6</v>
      </c>
      <c r="E14" s="19" t="s">
        <v>7</v>
      </c>
      <c r="F14" s="19" t="s">
        <v>8</v>
      </c>
      <c r="G14" s="19" t="s">
        <v>9</v>
      </c>
      <c r="H14" s="19" t="s">
        <v>10</v>
      </c>
      <c r="I14" s="7" t="s">
        <v>0</v>
      </c>
    </row>
    <row r="15" spans="1:9" ht="21.6" customHeight="1" x14ac:dyDescent="0.25">
      <c r="A15" s="40"/>
      <c r="B15" s="39"/>
      <c r="C15" s="20"/>
      <c r="D15" s="20"/>
      <c r="E15" s="20"/>
      <c r="F15" s="20"/>
      <c r="G15" s="20"/>
      <c r="H15" s="20"/>
      <c r="I15" s="8"/>
    </row>
    <row r="16" spans="1:9" ht="15" customHeight="1" x14ac:dyDescent="0.25">
      <c r="A16" s="13">
        <v>1</v>
      </c>
      <c r="B16" s="35" t="s">
        <v>4</v>
      </c>
      <c r="C16" s="15"/>
      <c r="D16" s="16"/>
      <c r="E16" s="16"/>
      <c r="F16" s="16"/>
      <c r="G16" s="16"/>
      <c r="H16" s="16"/>
      <c r="I16" s="16"/>
    </row>
    <row r="17" spans="1:9" ht="15" customHeight="1" x14ac:dyDescent="0.25">
      <c r="A17" s="13"/>
      <c r="B17" s="36"/>
      <c r="C17" s="2">
        <v>1</v>
      </c>
      <c r="D17" s="2"/>
      <c r="E17" s="2"/>
      <c r="F17" s="2"/>
      <c r="G17" s="2"/>
      <c r="H17" s="2"/>
      <c r="I17" s="10">
        <f>SUM(C17:H17)</f>
        <v>1</v>
      </c>
    </row>
    <row r="18" spans="1:9" ht="15" customHeight="1" x14ac:dyDescent="0.25">
      <c r="A18" s="13"/>
      <c r="B18" s="37"/>
      <c r="C18" s="6">
        <f t="shared" ref="C18:H18" si="0">$I18*C17</f>
        <v>15239.373800000001</v>
      </c>
      <c r="D18" s="6">
        <f t="shared" si="0"/>
        <v>0</v>
      </c>
      <c r="E18" s="6">
        <f t="shared" si="0"/>
        <v>0</v>
      </c>
      <c r="F18" s="6">
        <f t="shared" si="0"/>
        <v>0</v>
      </c>
      <c r="G18" s="6">
        <f t="shared" si="0"/>
        <v>0</v>
      </c>
      <c r="H18" s="6">
        <f t="shared" si="0"/>
        <v>0</v>
      </c>
      <c r="I18" s="6">
        <f>12491.29*1.22</f>
        <v>15239.373800000001</v>
      </c>
    </row>
    <row r="19" spans="1:9" ht="15" customHeight="1" x14ac:dyDescent="0.25">
      <c r="A19" s="13">
        <v>2</v>
      </c>
      <c r="B19" s="14" t="s">
        <v>16</v>
      </c>
      <c r="C19" s="15"/>
      <c r="D19" s="16"/>
      <c r="E19" s="16"/>
      <c r="F19" s="16"/>
      <c r="G19" s="16"/>
      <c r="H19" s="16"/>
      <c r="I19" s="16"/>
    </row>
    <row r="20" spans="1:9" ht="15" customHeight="1" x14ac:dyDescent="0.25">
      <c r="A20" s="13"/>
      <c r="B20" s="14"/>
      <c r="C20" s="2">
        <v>0.4</v>
      </c>
      <c r="D20" s="2">
        <v>0.6</v>
      </c>
      <c r="E20" s="2"/>
      <c r="F20" s="2"/>
      <c r="G20" s="2"/>
      <c r="H20" s="2"/>
      <c r="I20" s="10">
        <f>SUM(C20:H20)</f>
        <v>1</v>
      </c>
    </row>
    <row r="21" spans="1:9" ht="15" customHeight="1" x14ac:dyDescent="0.25">
      <c r="A21" s="13"/>
      <c r="B21" s="14"/>
      <c r="C21" s="6">
        <f t="shared" ref="C21:H21" si="1">$I21*C20</f>
        <v>37189.66504</v>
      </c>
      <c r="D21" s="6">
        <f t="shared" si="1"/>
        <v>55784.497559999996</v>
      </c>
      <c r="E21" s="6">
        <f t="shared" si="1"/>
        <v>0</v>
      </c>
      <c r="F21" s="6">
        <f t="shared" si="1"/>
        <v>0</v>
      </c>
      <c r="G21" s="6">
        <f t="shared" si="1"/>
        <v>0</v>
      </c>
      <c r="H21" s="6">
        <f t="shared" si="1"/>
        <v>0</v>
      </c>
      <c r="I21" s="6">
        <f>76208.33*1.22</f>
        <v>92974.162599999996</v>
      </c>
    </row>
    <row r="22" spans="1:9" ht="15" customHeight="1" x14ac:dyDescent="0.25">
      <c r="A22" s="13">
        <v>3</v>
      </c>
      <c r="B22" s="14" t="s">
        <v>17</v>
      </c>
      <c r="C22" s="15"/>
      <c r="D22" s="16"/>
      <c r="E22" s="16"/>
      <c r="F22" s="16"/>
      <c r="G22" s="16"/>
      <c r="H22" s="16"/>
      <c r="I22" s="16"/>
    </row>
    <row r="23" spans="1:9" ht="15" customHeight="1" x14ac:dyDescent="0.25">
      <c r="A23" s="13"/>
      <c r="B23" s="14"/>
      <c r="C23" s="2"/>
      <c r="D23" s="2"/>
      <c r="E23" s="2">
        <v>0.45</v>
      </c>
      <c r="F23" s="2">
        <v>0.45</v>
      </c>
      <c r="G23" s="2">
        <v>0.1</v>
      </c>
      <c r="H23" s="2"/>
      <c r="I23" s="10">
        <f>SUM(C23:H23)</f>
        <v>1</v>
      </c>
    </row>
    <row r="24" spans="1:9" ht="15" customHeight="1" x14ac:dyDescent="0.25">
      <c r="A24" s="13"/>
      <c r="B24" s="14"/>
      <c r="C24" s="6">
        <f t="shared" ref="C24:H24" si="2">$I24*C23</f>
        <v>0</v>
      </c>
      <c r="D24" s="6">
        <f t="shared" si="2"/>
        <v>0</v>
      </c>
      <c r="E24" s="6">
        <f t="shared" si="2"/>
        <v>55002.344579999997</v>
      </c>
      <c r="F24" s="6">
        <f t="shared" si="2"/>
        <v>55002.344579999997</v>
      </c>
      <c r="G24" s="6">
        <f t="shared" si="2"/>
        <v>12222.74324</v>
      </c>
      <c r="H24" s="6">
        <f t="shared" si="2"/>
        <v>0</v>
      </c>
      <c r="I24" s="6">
        <f>100186.42*1.22</f>
        <v>122227.43239999999</v>
      </c>
    </row>
    <row r="25" spans="1:9" ht="15" customHeight="1" x14ac:dyDescent="0.25">
      <c r="A25" s="13">
        <v>4</v>
      </c>
      <c r="B25" s="14" t="s">
        <v>28</v>
      </c>
      <c r="C25" s="15"/>
      <c r="D25" s="16"/>
      <c r="E25" s="16"/>
      <c r="F25" s="16"/>
      <c r="G25" s="16"/>
      <c r="H25" s="16"/>
      <c r="I25" s="16"/>
    </row>
    <row r="26" spans="1:9" ht="15" customHeight="1" x14ac:dyDescent="0.25">
      <c r="A26" s="13"/>
      <c r="B26" s="14"/>
      <c r="C26" s="2"/>
      <c r="D26" s="2"/>
      <c r="E26" s="2"/>
      <c r="F26" s="2"/>
      <c r="G26" s="2">
        <v>0.45</v>
      </c>
      <c r="H26" s="2">
        <v>0.55000000000000004</v>
      </c>
      <c r="I26" s="10">
        <f>SUM(C26:H26)</f>
        <v>1</v>
      </c>
    </row>
    <row r="27" spans="1:9" ht="15" customHeight="1" x14ac:dyDescent="0.25">
      <c r="A27" s="13"/>
      <c r="B27" s="14"/>
      <c r="C27" s="6">
        <f t="shared" ref="C27:H27" si="3">$I27*C26</f>
        <v>0</v>
      </c>
      <c r="D27" s="6">
        <f t="shared" si="3"/>
        <v>0</v>
      </c>
      <c r="E27" s="6">
        <f t="shared" si="3"/>
        <v>0</v>
      </c>
      <c r="F27" s="6">
        <f t="shared" si="3"/>
        <v>0</v>
      </c>
      <c r="G27" s="6">
        <f t="shared" si="3"/>
        <v>40833.307890000004</v>
      </c>
      <c r="H27" s="6">
        <f t="shared" si="3"/>
        <v>49907.376310000007</v>
      </c>
      <c r="I27" s="6">
        <f>74377.61*1.22</f>
        <v>90740.684200000003</v>
      </c>
    </row>
    <row r="28" spans="1:9" ht="15" customHeight="1" x14ac:dyDescent="0.25">
      <c r="A28" s="13">
        <v>5</v>
      </c>
      <c r="B28" s="14" t="s">
        <v>18</v>
      </c>
      <c r="C28" s="15"/>
      <c r="D28" s="16"/>
      <c r="E28" s="16"/>
      <c r="F28" s="16"/>
      <c r="G28" s="16"/>
      <c r="H28" s="16"/>
      <c r="I28" s="16"/>
    </row>
    <row r="29" spans="1:9" ht="15" customHeight="1" x14ac:dyDescent="0.25">
      <c r="A29" s="13"/>
      <c r="B29" s="14"/>
      <c r="C29" s="2"/>
      <c r="D29" s="2"/>
      <c r="E29" s="2"/>
      <c r="F29" s="2"/>
      <c r="G29" s="2"/>
      <c r="H29" s="2">
        <v>1</v>
      </c>
      <c r="I29" s="10">
        <f>SUM(C29:H29)</f>
        <v>1</v>
      </c>
    </row>
    <row r="30" spans="1:9" ht="15" customHeight="1" x14ac:dyDescent="0.25">
      <c r="A30" s="13"/>
      <c r="B30" s="14"/>
      <c r="C30" s="6">
        <f t="shared" ref="C30:H30" si="4">$I30*C29</f>
        <v>0</v>
      </c>
      <c r="D30" s="6">
        <f t="shared" si="4"/>
        <v>0</v>
      </c>
      <c r="E30" s="6">
        <f t="shared" si="4"/>
        <v>0</v>
      </c>
      <c r="F30" s="6">
        <f t="shared" si="4"/>
        <v>0</v>
      </c>
      <c r="G30" s="6">
        <f t="shared" si="4"/>
        <v>0</v>
      </c>
      <c r="H30" s="6">
        <f t="shared" si="4"/>
        <v>1929.308</v>
      </c>
      <c r="I30" s="6">
        <f>1581.4*1.22</f>
        <v>1929.308</v>
      </c>
    </row>
    <row r="31" spans="1:9" ht="39" customHeight="1" x14ac:dyDescent="0.25">
      <c r="A31" s="40" t="s">
        <v>0</v>
      </c>
      <c r="B31" s="40"/>
      <c r="C31" s="5">
        <f>C24+C21+C18+C27+C30</f>
        <v>52429.038840000001</v>
      </c>
      <c r="D31" s="5">
        <f t="shared" ref="D31:H31" si="5">D24+D21+D18+D27+D30</f>
        <v>55784.497559999996</v>
      </c>
      <c r="E31" s="5">
        <f t="shared" si="5"/>
        <v>55002.344579999997</v>
      </c>
      <c r="F31" s="5">
        <f t="shared" si="5"/>
        <v>55002.344579999997</v>
      </c>
      <c r="G31" s="5">
        <f t="shared" si="5"/>
        <v>53056.051130000007</v>
      </c>
      <c r="H31" s="5">
        <f t="shared" si="5"/>
        <v>51836.684310000004</v>
      </c>
      <c r="I31" s="11">
        <f>SUM(C31:H31)-0.01</f>
        <v>323110.95099999994</v>
      </c>
    </row>
    <row r="32" spans="1:9" x14ac:dyDescent="0.25">
      <c r="B32" s="1"/>
      <c r="C32" s="1"/>
      <c r="D32" s="1"/>
      <c r="E32" s="1"/>
      <c r="F32" s="1"/>
      <c r="G32" s="1"/>
      <c r="H32" s="1"/>
    </row>
    <row r="34" spans="1:10" x14ac:dyDescent="0.25">
      <c r="C34" s="42"/>
      <c r="D34" s="42"/>
      <c r="E34" s="42"/>
      <c r="F34" s="42"/>
      <c r="G34" s="42"/>
      <c r="H34" s="42"/>
    </row>
    <row r="35" spans="1:10" x14ac:dyDescent="0.25">
      <c r="A35" s="41" t="s">
        <v>20</v>
      </c>
      <c r="B35" s="41"/>
      <c r="C35" s="9"/>
      <c r="D35" s="42" t="s">
        <v>22</v>
      </c>
      <c r="E35" s="42"/>
      <c r="F35" s="42"/>
      <c r="G35" s="9"/>
      <c r="H35" s="42" t="s">
        <v>24</v>
      </c>
      <c r="I35" s="42"/>
    </row>
    <row r="36" spans="1:10" x14ac:dyDescent="0.25">
      <c r="A36" s="42" t="s">
        <v>21</v>
      </c>
      <c r="B36" s="42"/>
      <c r="C36" s="9"/>
      <c r="D36" s="42" t="s">
        <v>23</v>
      </c>
      <c r="E36" s="42"/>
      <c r="F36" s="42"/>
      <c r="G36" s="9"/>
      <c r="H36" s="42" t="s">
        <v>12</v>
      </c>
      <c r="I36" s="42"/>
    </row>
    <row r="37" spans="1:10" x14ac:dyDescent="0.25">
      <c r="A37" s="42" t="s">
        <v>5</v>
      </c>
      <c r="B37" s="42"/>
      <c r="C37" s="9"/>
      <c r="D37" s="42" t="s">
        <v>19</v>
      </c>
      <c r="E37" s="42"/>
      <c r="F37" s="42"/>
      <c r="G37" s="9"/>
      <c r="H37" s="42" t="s">
        <v>25</v>
      </c>
      <c r="I37" s="42"/>
    </row>
    <row r="38" spans="1:10" x14ac:dyDescent="0.25">
      <c r="C38" s="9"/>
      <c r="D38" s="9"/>
      <c r="E38" s="9"/>
      <c r="F38" s="9"/>
      <c r="G38" s="9"/>
      <c r="H38" s="42" t="s">
        <v>11</v>
      </c>
      <c r="I38" s="42"/>
    </row>
    <row r="39" spans="1:10" x14ac:dyDescent="0.25">
      <c r="C39" s="9"/>
      <c r="D39" s="9"/>
      <c r="E39" s="9"/>
      <c r="F39" s="9"/>
      <c r="G39" s="12"/>
      <c r="H39" s="17" t="s">
        <v>29</v>
      </c>
      <c r="I39" s="17"/>
      <c r="J39" s="12"/>
    </row>
    <row r="40" spans="1:10" ht="15" customHeight="1" x14ac:dyDescent="0.25">
      <c r="D40" s="3"/>
      <c r="E40" s="3"/>
      <c r="F40" s="3"/>
      <c r="G40" s="3"/>
      <c r="H40" s="3"/>
    </row>
  </sheetData>
  <mergeCells count="41">
    <mergeCell ref="A37:B37"/>
    <mergeCell ref="D37:F37"/>
    <mergeCell ref="H37:I37"/>
    <mergeCell ref="H38:I38"/>
    <mergeCell ref="A1:I6"/>
    <mergeCell ref="A7:I9"/>
    <mergeCell ref="A10:I10"/>
    <mergeCell ref="A11:I11"/>
    <mergeCell ref="B16:B18"/>
    <mergeCell ref="A16:A18"/>
    <mergeCell ref="B14:B15"/>
    <mergeCell ref="C14:C15"/>
    <mergeCell ref="D14:D15"/>
    <mergeCell ref="A14:A15"/>
    <mergeCell ref="E14:E15"/>
    <mergeCell ref="F14:F15"/>
    <mergeCell ref="H14:H15"/>
    <mergeCell ref="A12:I12"/>
    <mergeCell ref="A22:A24"/>
    <mergeCell ref="G14:G15"/>
    <mergeCell ref="B19:B21"/>
    <mergeCell ref="B22:B24"/>
    <mergeCell ref="C16:I16"/>
    <mergeCell ref="C19:I19"/>
    <mergeCell ref="C22:I22"/>
    <mergeCell ref="A25:A27"/>
    <mergeCell ref="B25:B27"/>
    <mergeCell ref="C25:I25"/>
    <mergeCell ref="H39:I39"/>
    <mergeCell ref="A19:A21"/>
    <mergeCell ref="A28:A30"/>
    <mergeCell ref="B28:B30"/>
    <mergeCell ref="C28:I28"/>
    <mergeCell ref="A35:B35"/>
    <mergeCell ref="A36:B36"/>
    <mergeCell ref="D35:F35"/>
    <mergeCell ref="D36:F36"/>
    <mergeCell ref="H35:I35"/>
    <mergeCell ref="H36:I36"/>
    <mergeCell ref="A31:B31"/>
    <mergeCell ref="C34:H34"/>
  </mergeCells>
  <pageMargins left="0.70866141732283472" right="0.70866141732283472" top="0.35433070866141736" bottom="0.35433070866141736" header="0.31496062992125984" footer="0.31496062992125984"/>
  <pageSetup paperSize="9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2023-10-17T14:26:56Z</dcterms:modified>
</cp:coreProperties>
</file>