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Orçamento" sheetId="1" state="visible" r:id="rId3"/>
    <sheet name="BDI" sheetId="2" state="visible" r:id="rId4"/>
    <sheet name="Cronograma " sheetId="3" state="visible" r:id="rId5"/>
    <sheet name="Qualificação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<sst xmlns="http://schemas.openxmlformats.org/spreadsheetml/2006/main" count="107" uniqueCount="86">
  <si>
    <t xml:space="preserve">PREFEITURA MUNICIPAL DE ITATIBA</t>
  </si>
  <si>
    <t xml:space="preserve">PLANILHA QUANTITATIVA / ORÇAMENTÁRIA</t>
  </si>
  <si>
    <t xml:space="preserve">                                                   CONTRATAÇÃO DE EMPRESA PARA EXECUÇÃO DE PONTOS DE SONDAGEM</t>
  </si>
  <si>
    <t xml:space="preserve">BDI</t>
  </si>
  <si>
    <t xml:space="preserve">BASE DE DADOS:    CDHU 201 e PMSP – 01/2026</t>
  </si>
  <si>
    <t xml:space="preserve">SEM DESONERAÇÃO</t>
  </si>
  <si>
    <t xml:space="preserve">1.0</t>
  </si>
  <si>
    <t xml:space="preserve">Aterro Sanitário</t>
  </si>
  <si>
    <t xml:space="preserve">Memoria de Calculo</t>
  </si>
  <si>
    <t xml:space="preserve">1.1</t>
  </si>
  <si>
    <t xml:space="preserve">CDHU</t>
  </si>
  <si>
    <t xml:space="preserve">01.21.010</t>
  </si>
  <si>
    <t xml:space="preserve">Taxa de mobilização e desmobilização de equipamentos para execução de sondagem</t>
  </si>
  <si>
    <t xml:space="preserve">Tx</t>
  </si>
  <si>
    <t xml:space="preserve">Considerado 1 Taxa</t>
  </si>
  <si>
    <t xml:space="preserve">1.2</t>
  </si>
  <si>
    <t xml:space="preserve">PMSP</t>
  </si>
  <si>
    <t xml:space="preserve">Deslocamento de equipamento entre furos em terreno plano, considerando a distância de até 100m</t>
  </si>
  <si>
    <t xml:space="preserve">Un</t>
  </si>
  <si>
    <t xml:space="preserve">Considerado 6 mudanças</t>
  </si>
  <si>
    <t xml:space="preserve">1.3</t>
  </si>
  <si>
    <t xml:space="preserve">01.21.110</t>
  </si>
  <si>
    <t xml:space="preserve">Sondagem do terreno à percussão (mínimo de 30 m)</t>
  </si>
  <si>
    <t xml:space="preserve">M</t>
  </si>
  <si>
    <t xml:space="preserve">Considerado de acordo com normas 6 furos de 10m</t>
  </si>
  <si>
    <t xml:space="preserve">1.4</t>
  </si>
  <si>
    <t xml:space="preserve">Perfuração e execução de ensaio penetométrico ou de lavagem por tempo</t>
  </si>
  <si>
    <t xml:space="preserve">Total da Obra</t>
  </si>
  <si>
    <t xml:space="preserve">Prefeitura Municipal de Itatiba, 06 de maio de 2026</t>
  </si>
  <si>
    <t xml:space="preserve">Herminio Geromel Jr.</t>
  </si>
  <si>
    <t xml:space="preserve">Secretario de Meio Ambiente</t>
  </si>
  <si>
    <t xml:space="preserve">Port. 9075/2025</t>
  </si>
  <si>
    <t xml:space="preserve">CONTRATAÇÃO DE EMPRESA PARA EXECUÇÃO DE PONTOS DE SONDAGEM</t>
  </si>
  <si>
    <t xml:space="preserve">Conforme legislação tributária municipal, definir estimativa de percentual da base de cálculo para o ISS:</t>
  </si>
  <si>
    <t xml:space="preserve">Sobre a base de cálculo, definir a respectiva alíquota do ISS (entre 2% e 5%):</t>
  </si>
  <si>
    <t xml:space="preserve">DETALHAMENTO DO BDI</t>
  </si>
  <si>
    <t xml:space="preserve">Item</t>
  </si>
  <si>
    <t xml:space="preserve">Descrição dos Serviços</t>
  </si>
  <si>
    <t xml:space="preserve">Siglas</t>
  </si>
  <si>
    <t xml:space="preserve">%</t>
  </si>
  <si>
    <t xml:space="preserve">Administração Central</t>
  </si>
  <si>
    <t xml:space="preserve">AC</t>
  </si>
  <si>
    <t xml:space="preserve">Seguro e Garantias</t>
  </si>
  <si>
    <t xml:space="preserve">SG</t>
  </si>
  <si>
    <t xml:space="preserve">Risco</t>
  </si>
  <si>
    <t xml:space="preserve">R</t>
  </si>
  <si>
    <t xml:space="preserve">Despesas Financeiras</t>
  </si>
  <si>
    <t xml:space="preserve">DF</t>
  </si>
  <si>
    <t xml:space="preserve">1.5</t>
  </si>
  <si>
    <t xml:space="preserve">Lucro</t>
  </si>
  <si>
    <t xml:space="preserve">L</t>
  </si>
  <si>
    <t xml:space="preserve">1.6</t>
  </si>
  <si>
    <t xml:space="preserve">Tributos (Impostos COFINS 3% e PIS 0,65%)</t>
  </si>
  <si>
    <t xml:space="preserve">CP</t>
  </si>
  <si>
    <t xml:space="preserve">1.7</t>
  </si>
  <si>
    <t xml:space="preserve">Tributos (ISS)</t>
  </si>
  <si>
    <t xml:space="preserve">ISS</t>
  </si>
  <si>
    <t xml:space="preserve">1.8</t>
  </si>
  <si>
    <t xml:space="preserve">Tributos (Contribuição Previdenciária de Receita Bruta)</t>
  </si>
  <si>
    <t xml:space="preserve">CPRB</t>
  </si>
  <si>
    <t xml:space="preserve">1.9</t>
  </si>
  <si>
    <t xml:space="preserve">BDI CALCULADO</t>
  </si>
  <si>
    <t xml:space="preserve">BDI CALCULADO CONFORME ACÓRDÃO Nº 2369/2011 – TCU</t>
  </si>
  <si>
    <t xml:space="preserve">Engº. Hermínio Geromel Júnior</t>
  </si>
  <si>
    <t xml:space="preserve">Secretário de Meio Ambiente</t>
  </si>
  <si>
    <t xml:space="preserve">CREA 040.029.937-9/SP</t>
  </si>
  <si>
    <t xml:space="preserve">CRONOGRAMA FÍSICO / FINANCEIRO</t>
  </si>
  <si>
    <t xml:space="preserve">       CONTRATAÇÃO DE EMPRESA PARA EXECUÇÃO DE PONTOS DE SONDAGEM </t>
  </si>
  <si>
    <t xml:space="preserve">ITEM</t>
  </si>
  <si>
    <t xml:space="preserve">DISCRIMINAÇÃO</t>
  </si>
  <si>
    <t xml:space="preserve">TOTAL DO ITEM</t>
  </si>
  <si>
    <t xml:space="preserve">PRIMEIRO</t>
  </si>
  <si>
    <t xml:space="preserve">( % / R$ )</t>
  </si>
  <si>
    <t xml:space="preserve">MÊS</t>
  </si>
  <si>
    <t xml:space="preserve">TOTAL GERAL:</t>
  </si>
  <si>
    <t xml:space="preserve">DESEMBOLSO TOTAL DO MÊS (R$):</t>
  </si>
  <si>
    <t xml:space="preserve">MENSAL</t>
  </si>
  <si>
    <t xml:space="preserve">ACUM.</t>
  </si>
  <si>
    <t xml:space="preserve">PERCENTUAL:</t>
  </si>
  <si>
    <t xml:space="preserve">   CONTRATAÇÃO DE EMPRESA PARA EXECUÇÃO DE PONTOS DE SONDAGEM </t>
  </si>
  <si>
    <t xml:space="preserve">QUALIFICAÇÃO TÉCNICA </t>
  </si>
  <si>
    <t xml:space="preserve">UNIDADE</t>
  </si>
  <si>
    <t xml:space="preserve">QUANTIDADE</t>
  </si>
  <si>
    <t xml:space="preserve">50% DA QUANTIDADE</t>
  </si>
  <si>
    <t xml:space="preserve">Sondagem do terreno a percussão</t>
  </si>
  <si>
    <t xml:space="preserve">Secretário de Meio Ambiente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</si>
</sst>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"/>
    <numFmt numFmtId="166" formatCode="[$R$-416]\ #,##0.00;[RED]\-[$R$-416]\ #,##0.00"/>
    <numFmt numFmtId="167" formatCode="0.00%"/>
    <numFmt numFmtId="168" formatCode="@"/>
    <numFmt numFmtId="169" formatCode="0%"/>
    <numFmt numFmtId="170" formatCode="0.00"/>
    <numFmt numFmtId="171" formatCode="#,##0.00;[RED]#,##0.00"/>
    <numFmt numFmtId="172" formatCode="00"/>
    <numFmt numFmtId="173" formatCode="* #,##0.00\ ;\-* #,##0.00\ ;* \-#\ ;@\ 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1"/>
      <color rgb="FFFFFFFF"/>
      <name val="Calibri2"/>
      <family val="0"/>
    </font>
    <font>
      <sz val="11"/>
      <color rgb="FFFFFFFF"/>
      <name val="Calibri2"/>
      <family val="0"/>
    </font>
    <font>
      <sz val="11"/>
      <color rgb="FF000000"/>
      <name val="Calibri2"/>
      <family val="0"/>
    </font>
    <font>
      <b val="true"/>
      <sz val="10"/>
      <color rgb="FF000000"/>
      <name val="Arial21"/>
      <family val="0"/>
    </font>
    <font>
      <b val="true"/>
      <sz val="11"/>
      <color rgb="FF000000"/>
      <name val="Calibri2"/>
      <family val="0"/>
    </font>
    <font>
      <sz val="10"/>
      <color rgb="FF000000"/>
      <name val="Arial21"/>
      <family val="0"/>
    </font>
    <font>
      <b val="true"/>
      <sz val="11"/>
      <color rgb="FF000000"/>
      <name val="Calibri"/>
      <family val="2"/>
    </font>
    <font>
      <sz val="10"/>
      <color rgb="FFFF0000"/>
      <name val="Arial"/>
      <family val="2"/>
    </font>
    <font>
      <b val="true"/>
      <sz val="14"/>
      <name val="Arial"/>
      <family val="2"/>
    </font>
    <font>
      <b val="true"/>
      <sz val="12"/>
      <name val="Times New Roman"/>
      <family val="1"/>
    </font>
    <font>
      <b val="true"/>
      <sz val="12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 val="true"/>
      <sz val="8"/>
      <name val="Arial"/>
      <family val="2"/>
    </font>
    <font>
      <b val="true"/>
      <sz val="11"/>
      <color rgb="FF0000FF"/>
      <name val="Liberation Sans1"/>
      <family val="0"/>
    </font>
    <font>
      <b val="true"/>
      <sz val="11"/>
      <color rgb="FF000000"/>
      <name val="Liberation Sans1"/>
      <family val="0"/>
    </font>
    <font>
      <sz val="11"/>
      <color rgb="FF000000"/>
      <name val="Liberation Sans1"/>
      <family val="0"/>
    </font>
    <font>
      <b val="true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FEFF0"/>
        <bgColor rgb="FFEEEEEE"/>
      </patternFill>
    </fill>
    <fill>
      <patternFill patternType="solid">
        <fgColor rgb="FFB4C7DC"/>
        <bgColor rgb="FFCCCCFF"/>
      </patternFill>
    </fill>
    <fill>
      <patternFill patternType="solid">
        <fgColor rgb="FF729FCF"/>
        <bgColor rgb="FF969696"/>
      </patternFill>
    </fill>
    <fill>
      <patternFill patternType="solid">
        <fgColor rgb="FFF2F2F2"/>
        <bgColor rgb="FFEFEFF0"/>
      </patternFill>
    </fill>
    <fill>
      <patternFill patternType="solid">
        <fgColor rgb="FF000000"/>
        <bgColor rgb="FF003300"/>
      </patternFill>
    </fill>
    <fill>
      <patternFill patternType="solid">
        <fgColor rgb="FF407927"/>
        <bgColor rgb="FF008000"/>
      </patternFill>
    </fill>
    <fill>
      <patternFill patternType="solid">
        <fgColor rgb="FFFFFFFF"/>
        <bgColor rgb="FFF2F2F2"/>
      </patternFill>
    </fill>
    <fill>
      <patternFill patternType="solid">
        <fgColor rgb="FFEEEEEE"/>
        <bgColor rgb="FFEFEFF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0000FF"/>
      </left>
      <right style="hair"/>
      <top style="thin">
        <color rgb="FF0000FF"/>
      </top>
      <bottom style="thin">
        <color rgb="FF0000FF"/>
      </bottom>
      <diagonal/>
    </border>
    <border diagonalUp="false" diagonalDown="false">
      <left style="hair"/>
      <right style="thin">
        <color rgb="FF0000FF"/>
      </right>
      <top style="thin">
        <color rgb="FF0000FF"/>
      </top>
      <bottom style="hair"/>
      <diagonal/>
    </border>
    <border diagonalUp="false" diagonalDown="false">
      <left style="hair"/>
      <right style="thin">
        <color rgb="FF0000FF"/>
      </right>
      <top style="hair"/>
      <bottom style="hair"/>
      <diagonal/>
    </border>
    <border diagonalUp="false" diagonalDown="false">
      <left style="hair"/>
      <right style="thin">
        <color rgb="FF0000FF"/>
      </right>
      <top style="hair"/>
      <bottom style="thin">
        <color rgb="FF0000FF"/>
      </bottom>
      <diagonal/>
    </border>
    <border diagonalUp="false" diagonalDown="false"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2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7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8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9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9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5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8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7" fillId="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7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lan1" xfId="20"/>
  </cellStyles>
  <dxfs count="1"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2F2F2"/>
      <rgbColor rgb="FFEFEF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0792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148320</xdr:colOff>
      <xdr:row>1</xdr:row>
      <xdr:rowOff>20160</xdr:rowOff>
    </xdr:from>
    <xdr:to>
      <xdr:col>1</xdr:col>
      <xdr:colOff>393840</xdr:colOff>
      <xdr:row>5</xdr:row>
      <xdr:rowOff>51480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48320" y="206280"/>
          <a:ext cx="845640" cy="775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315720</xdr:colOff>
      <xdr:row>0</xdr:row>
      <xdr:rowOff>133560</xdr:rowOff>
    </xdr:from>
    <xdr:to>
      <xdr:col>1</xdr:col>
      <xdr:colOff>420120</xdr:colOff>
      <xdr:row>2</xdr:row>
      <xdr:rowOff>597960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315720" y="133560"/>
          <a:ext cx="917280" cy="896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301680</xdr:colOff>
      <xdr:row>0</xdr:row>
      <xdr:rowOff>42840</xdr:rowOff>
    </xdr:from>
    <xdr:to>
      <xdr:col>1</xdr:col>
      <xdr:colOff>257400</xdr:colOff>
      <xdr:row>2</xdr:row>
      <xdr:rowOff>470880</xdr:rowOff>
    </xdr:to>
    <xdr:pic>
      <xdr:nvPicPr>
        <xdr:cNvPr id="2" name="Picture 3" descr=""/>
        <xdr:cNvPicPr/>
      </xdr:nvPicPr>
      <xdr:blipFill>
        <a:blip r:embed="rId1"/>
        <a:stretch/>
      </xdr:blipFill>
      <xdr:spPr>
        <a:xfrm>
          <a:off x="301680" y="42840"/>
          <a:ext cx="768600" cy="753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499320</xdr:colOff>
      <xdr:row>0</xdr:row>
      <xdr:rowOff>53280</xdr:rowOff>
    </xdr:from>
    <xdr:to>
      <xdr:col>1</xdr:col>
      <xdr:colOff>470160</xdr:colOff>
      <xdr:row>4</xdr:row>
      <xdr:rowOff>158760</xdr:rowOff>
    </xdr:to>
    <xdr:pic>
      <xdr:nvPicPr>
        <xdr:cNvPr id="3" name="Picture 4" descr=""/>
        <xdr:cNvPicPr/>
      </xdr:nvPicPr>
      <xdr:blipFill>
        <a:blip r:embed="rId1"/>
        <a:stretch/>
      </xdr:blipFill>
      <xdr:spPr>
        <a:xfrm>
          <a:off x="499320" y="53280"/>
          <a:ext cx="977400" cy="898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8.51"/>
    <col collapsed="false" customWidth="true" hidden="false" outlineLevel="0" max="2" min="2" style="1" width="9.04"/>
    <col collapsed="false" customWidth="true" hidden="false" outlineLevel="0" max="3" min="3" style="1" width="14.6"/>
    <col collapsed="false" customWidth="true" hidden="false" outlineLevel="0" max="4" min="4" style="2" width="96.83"/>
    <col collapsed="false" customWidth="true" hidden="false" outlineLevel="0" max="5" min="5" style="1" width="12.1"/>
    <col collapsed="false" customWidth="true" hidden="false" outlineLevel="0" max="6" min="6" style="3" width="12.51"/>
    <col collapsed="false" customWidth="true" hidden="false" outlineLevel="0" max="7" min="7" style="4" width="15.58"/>
    <col collapsed="false" customWidth="true" hidden="false" outlineLevel="0" max="8" min="8" style="5" width="22.64"/>
    <col collapsed="false" customWidth="true" hidden="false" outlineLevel="0" max="9" min="9" style="5" width="15.7"/>
    <col collapsed="false" customWidth="true" hidden="false" outlineLevel="0" max="10" min="10" style="5" width="5.71"/>
    <col collapsed="false" customWidth="true" hidden="false" outlineLevel="0" max="11" min="11" style="5" width="44.1"/>
    <col collapsed="false" customWidth="false" hidden="false" outlineLevel="0" max="16384" min="12" style="5" width="11.53"/>
  </cols>
  <sheetData>
    <row r="1" customFormat="false" ht="14.65" hidden="false" customHeight="false" outlineLevel="0" collapsed="false">
      <c r="A1" s="6"/>
      <c r="B1" s="6"/>
      <c r="C1" s="6"/>
      <c r="D1" s="6"/>
      <c r="E1" s="6"/>
      <c r="F1" s="6"/>
      <c r="G1" s="6"/>
      <c r="H1" s="6"/>
      <c r="I1" s="6"/>
      <c r="J1" s="7"/>
    </row>
    <row r="2" customFormat="false" ht="14.65" hidden="false" customHeight="true" outlineLevel="0" collapsed="false">
      <c r="A2" s="8"/>
      <c r="B2" s="8"/>
      <c r="C2" s="9" t="s">
        <v>0</v>
      </c>
      <c r="D2" s="9"/>
      <c r="E2" s="9"/>
      <c r="F2" s="9"/>
      <c r="G2" s="9"/>
      <c r="H2" s="9"/>
      <c r="I2" s="9"/>
    </row>
    <row r="3" customFormat="false" ht="14.65" hidden="false" customHeight="true" outlineLevel="0" collapsed="false">
      <c r="A3" s="8"/>
      <c r="B3" s="8"/>
      <c r="C3" s="9" t="s">
        <v>1</v>
      </c>
      <c r="D3" s="9"/>
      <c r="E3" s="9"/>
      <c r="F3" s="9"/>
      <c r="G3" s="9"/>
      <c r="H3" s="9"/>
      <c r="I3" s="9"/>
    </row>
    <row r="4" customFormat="false" ht="14.65" hidden="false" customHeight="true" outlineLevel="0" collapsed="false">
      <c r="A4" s="8"/>
      <c r="B4" s="8"/>
      <c r="C4" s="10" t="s">
        <v>2</v>
      </c>
      <c r="D4" s="10"/>
      <c r="E4" s="10"/>
      <c r="F4" s="10"/>
      <c r="G4" s="10"/>
      <c r="H4" s="10" t="s">
        <v>3</v>
      </c>
      <c r="I4" s="11" t="n">
        <v>0.2423</v>
      </c>
    </row>
    <row r="5" customFormat="false" ht="14.65" hidden="false" customHeight="false" outlineLevel="0" collapsed="false">
      <c r="A5" s="8"/>
      <c r="B5" s="8"/>
      <c r="C5" s="10"/>
      <c r="D5" s="10"/>
      <c r="E5" s="10"/>
      <c r="F5" s="10"/>
      <c r="G5" s="10"/>
      <c r="H5" s="10"/>
      <c r="I5" s="10"/>
    </row>
    <row r="6" customFormat="false" ht="14.65" hidden="false" customHeight="true" outlineLevel="0" collapsed="false">
      <c r="A6" s="8"/>
      <c r="B6" s="8"/>
      <c r="C6" s="12" t="s">
        <v>4</v>
      </c>
      <c r="D6" s="12"/>
      <c r="E6" s="12"/>
      <c r="F6" s="12"/>
      <c r="G6" s="12"/>
      <c r="H6" s="13" t="s">
        <v>5</v>
      </c>
      <c r="I6" s="13"/>
    </row>
    <row r="7" customFormat="false" ht="12.8" hidden="false" customHeight="false" outlineLevel="0" collapsed="false">
      <c r="D7" s="1"/>
      <c r="F7" s="1"/>
      <c r="G7" s="1"/>
      <c r="H7" s="1"/>
      <c r="I7" s="1"/>
    </row>
    <row r="8" customFormat="false" ht="14.65" hidden="false" customHeight="false" outlineLevel="0" collapsed="false">
      <c r="A8" s="14" t="s">
        <v>6</v>
      </c>
      <c r="B8" s="15" t="s">
        <v>7</v>
      </c>
      <c r="C8" s="15"/>
      <c r="D8" s="15"/>
      <c r="E8" s="15"/>
      <c r="F8" s="15"/>
      <c r="G8" s="15"/>
      <c r="H8" s="15"/>
      <c r="I8" s="16" t="n">
        <f aca="false">SUM(I9:I12)</f>
        <v>23057.83338</v>
      </c>
      <c r="J8" s="7"/>
      <c r="K8" s="15" t="s">
        <v>8</v>
      </c>
    </row>
    <row r="9" customFormat="false" ht="15.8" hidden="false" customHeight="false" outlineLevel="0" collapsed="false">
      <c r="A9" s="17" t="s">
        <v>9</v>
      </c>
      <c r="B9" s="17" t="s">
        <v>10</v>
      </c>
      <c r="C9" s="17" t="s">
        <v>11</v>
      </c>
      <c r="D9" s="18" t="s">
        <v>12</v>
      </c>
      <c r="E9" s="17" t="s">
        <v>13</v>
      </c>
      <c r="F9" s="19" t="n">
        <v>1</v>
      </c>
      <c r="G9" s="20" t="n">
        <v>1379.3</v>
      </c>
      <c r="H9" s="21" t="n">
        <f aca="false">G9*$I$4+G9</f>
        <v>1713.50439</v>
      </c>
      <c r="I9" s="22" t="n">
        <f aca="false">H9*F9</f>
        <v>1713.50439</v>
      </c>
      <c r="J9" s="7"/>
      <c r="K9" s="23" t="s">
        <v>14</v>
      </c>
    </row>
    <row r="10" customFormat="false" ht="15.8" hidden="false" customHeight="false" outlineLevel="0" collapsed="false">
      <c r="A10" s="17" t="s">
        <v>15</v>
      </c>
      <c r="B10" s="17" t="s">
        <v>16</v>
      </c>
      <c r="C10" s="17" t="n">
        <v>2002004</v>
      </c>
      <c r="D10" s="18" t="s">
        <v>17</v>
      </c>
      <c r="E10" s="17" t="s">
        <v>18</v>
      </c>
      <c r="F10" s="19" t="n">
        <v>6</v>
      </c>
      <c r="G10" s="20" t="n">
        <v>105.85</v>
      </c>
      <c r="H10" s="21" t="n">
        <f aca="false">G10*$I$4+G10</f>
        <v>131.497455</v>
      </c>
      <c r="I10" s="22" t="n">
        <f aca="false">H10*F10</f>
        <v>788.98473</v>
      </c>
      <c r="J10" s="7"/>
      <c r="K10" s="23" t="s">
        <v>19</v>
      </c>
    </row>
    <row r="11" customFormat="false" ht="15.8" hidden="false" customHeight="false" outlineLevel="0" collapsed="false">
      <c r="A11" s="17" t="s">
        <v>20</v>
      </c>
      <c r="B11" s="17" t="s">
        <v>10</v>
      </c>
      <c r="C11" s="17" t="s">
        <v>21</v>
      </c>
      <c r="D11" s="18" t="s">
        <v>22</v>
      </c>
      <c r="E11" s="17" t="s">
        <v>23</v>
      </c>
      <c r="F11" s="19" t="n">
        <v>60</v>
      </c>
      <c r="G11" s="20" t="n">
        <v>93.86</v>
      </c>
      <c r="H11" s="21" t="n">
        <f aca="false">G11*$I$4+G11</f>
        <v>116.602278</v>
      </c>
      <c r="I11" s="22" t="n">
        <f aca="false">H11*F11</f>
        <v>6996.13668</v>
      </c>
      <c r="J11" s="7"/>
      <c r="K11" s="23" t="s">
        <v>24</v>
      </c>
    </row>
    <row r="12" customFormat="false" ht="15.8" hidden="false" customHeight="false" outlineLevel="0" collapsed="false">
      <c r="A12" s="17" t="s">
        <v>25</v>
      </c>
      <c r="B12" s="17" t="s">
        <v>16</v>
      </c>
      <c r="C12" s="17" t="n">
        <v>20002009</v>
      </c>
      <c r="D12" s="18" t="s">
        <v>26</v>
      </c>
      <c r="E12" s="17" t="s">
        <v>23</v>
      </c>
      <c r="F12" s="19" t="n">
        <v>60</v>
      </c>
      <c r="G12" s="20" t="n">
        <v>181.91</v>
      </c>
      <c r="H12" s="21" t="n">
        <f aca="false">G12*$I$4+G12</f>
        <v>225.986793</v>
      </c>
      <c r="I12" s="22" t="n">
        <f aca="false">H12*F12</f>
        <v>13559.20758</v>
      </c>
      <c r="J12" s="7"/>
      <c r="K12" s="23"/>
    </row>
    <row r="13" customFormat="false" ht="14.65" hidden="false" customHeight="false" outlineLevel="0" collapsed="false">
      <c r="A13" s="24"/>
      <c r="B13" s="24"/>
      <c r="C13" s="24"/>
      <c r="D13" s="24"/>
      <c r="E13" s="24"/>
      <c r="F13" s="24"/>
      <c r="G13" s="24"/>
      <c r="H13" s="24"/>
      <c r="I13" s="24"/>
      <c r="J13" s="7"/>
    </row>
    <row r="14" customFormat="false" ht="12.8" hidden="false" customHeight="false" outlineLevel="0" collapsed="false">
      <c r="A14" s="25" t="s">
        <v>27</v>
      </c>
      <c r="B14" s="25"/>
      <c r="C14" s="25"/>
      <c r="D14" s="25"/>
      <c r="E14" s="25"/>
      <c r="F14" s="25"/>
      <c r="G14" s="25"/>
      <c r="H14" s="25"/>
      <c r="I14" s="26" t="n">
        <f aca="false">SUM(I9:I12)</f>
        <v>23057.83338</v>
      </c>
    </row>
    <row r="15" customFormat="false" ht="12.8" hidden="false" customHeight="false" outlineLevel="0" collapsed="false">
      <c r="A15" s="27"/>
      <c r="B15" s="27"/>
      <c r="C15" s="27"/>
      <c r="D15" s="28"/>
      <c r="E15" s="27"/>
      <c r="F15" s="29"/>
      <c r="G15" s="30"/>
      <c r="H15" s="31"/>
      <c r="I15" s="31"/>
    </row>
    <row r="16" customFormat="false" ht="17" hidden="false" customHeight="false" outlineLevel="0" collapsed="false">
      <c r="A16" s="27"/>
      <c r="B16" s="27"/>
      <c r="C16" s="27"/>
      <c r="D16" s="27" t="s">
        <v>28</v>
      </c>
      <c r="E16" s="27"/>
      <c r="F16" s="27"/>
      <c r="G16" s="32"/>
      <c r="H16" s="33"/>
      <c r="I16" s="33"/>
      <c r="J16" s="33"/>
      <c r="K16" s="33"/>
      <c r="L16" s="31"/>
    </row>
    <row r="17" customFormat="false" ht="12.8" hidden="false" customHeight="false" outlineLevel="0" collapsed="false">
      <c r="A17" s="27"/>
      <c r="B17" s="27"/>
      <c r="C17" s="27"/>
      <c r="D17" s="28"/>
      <c r="E17" s="27"/>
      <c r="F17" s="29"/>
      <c r="G17" s="30"/>
      <c r="H17" s="31"/>
      <c r="I17" s="31"/>
    </row>
    <row r="18" customFormat="false" ht="12.8" hidden="false" customHeight="false" outlineLevel="0" collapsed="false">
      <c r="A18" s="27"/>
      <c r="B18" s="27"/>
      <c r="C18" s="27"/>
      <c r="D18" s="28"/>
      <c r="E18" s="27"/>
      <c r="F18" s="29"/>
      <c r="G18" s="30"/>
      <c r="H18" s="31"/>
      <c r="I18" s="31"/>
    </row>
    <row r="19" customFormat="false" ht="12.8" hidden="false" customHeight="false" outlineLevel="0" collapsed="false">
      <c r="A19" s="27"/>
      <c r="B19" s="27"/>
      <c r="C19" s="27"/>
      <c r="D19" s="28"/>
      <c r="E19" s="27"/>
      <c r="F19" s="29"/>
      <c r="G19" s="30"/>
      <c r="H19" s="31"/>
      <c r="I19" s="31"/>
    </row>
    <row r="20" customFormat="false" ht="12.8" hidden="false" customHeight="false" outlineLevel="0" collapsed="false">
      <c r="A20" s="27"/>
      <c r="B20" s="27"/>
      <c r="C20" s="27"/>
      <c r="D20" s="28"/>
      <c r="E20" s="27"/>
      <c r="F20" s="29"/>
      <c r="G20" s="30"/>
      <c r="H20" s="31"/>
      <c r="I20" s="31"/>
    </row>
    <row r="21" customFormat="false" ht="12.8" hidden="false" customHeight="false" outlineLevel="0" collapsed="false">
      <c r="A21" s="27"/>
      <c r="B21" s="27"/>
      <c r="C21" s="27"/>
      <c r="D21" s="27" t="s">
        <v>29</v>
      </c>
      <c r="E21" s="29"/>
      <c r="F21" s="30"/>
      <c r="G21" s="30"/>
      <c r="H21" s="31"/>
      <c r="I21" s="31"/>
    </row>
    <row r="22" customFormat="false" ht="12.8" hidden="false" customHeight="false" outlineLevel="0" collapsed="false">
      <c r="A22" s="34"/>
      <c r="B22" s="27"/>
      <c r="C22" s="27"/>
      <c r="D22" s="27" t="s">
        <v>30</v>
      </c>
      <c r="E22" s="29"/>
      <c r="F22" s="30"/>
      <c r="G22" s="30"/>
      <c r="H22" s="31"/>
      <c r="I22" s="31"/>
    </row>
    <row r="23" customFormat="false" ht="12.8" hidden="false" customHeight="false" outlineLevel="0" collapsed="false">
      <c r="A23" s="27"/>
      <c r="B23" s="27"/>
      <c r="C23" s="27"/>
      <c r="D23" s="27" t="s">
        <v>31</v>
      </c>
      <c r="E23" s="29"/>
      <c r="F23" s="30"/>
      <c r="G23" s="30"/>
      <c r="H23" s="31"/>
      <c r="I23" s="31"/>
    </row>
    <row r="24" customFormat="false" ht="12.8" hidden="false" customHeight="false" outlineLevel="0" collapsed="false">
      <c r="A24" s="27"/>
      <c r="B24" s="27"/>
      <c r="C24" s="27"/>
      <c r="D24" s="28"/>
      <c r="E24" s="27"/>
      <c r="F24" s="29"/>
      <c r="G24" s="30"/>
      <c r="H24" s="31"/>
      <c r="I24" s="31"/>
    </row>
    <row r="25" customFormat="false" ht="12.8" hidden="false" customHeight="false" outlineLevel="0" collapsed="false">
      <c r="A25" s="27"/>
      <c r="B25" s="27"/>
      <c r="C25" s="27"/>
      <c r="D25" s="28"/>
      <c r="E25" s="27"/>
      <c r="F25" s="29"/>
      <c r="G25" s="30"/>
      <c r="H25" s="31"/>
      <c r="I25" s="31"/>
    </row>
    <row r="26" customFormat="false" ht="12.8" hidden="false" customHeight="false" outlineLevel="0" collapsed="false">
      <c r="A26" s="27"/>
      <c r="B26" s="27"/>
      <c r="C26" s="27"/>
      <c r="D26" s="28"/>
      <c r="E26" s="27"/>
      <c r="F26" s="29"/>
      <c r="G26" s="30"/>
      <c r="H26" s="31"/>
      <c r="I26" s="31"/>
    </row>
    <row r="27" customFormat="false" ht="12.8" hidden="false" customHeight="false" outlineLevel="0" collapsed="false">
      <c r="A27" s="27"/>
      <c r="B27" s="27"/>
      <c r="C27" s="27"/>
      <c r="D27" s="28"/>
      <c r="E27" s="27"/>
      <c r="F27" s="29"/>
      <c r="G27" s="30"/>
      <c r="H27" s="31"/>
      <c r="I27" s="31"/>
    </row>
    <row r="28" customFormat="false" ht="12.8" hidden="false" customHeight="false" outlineLevel="0" collapsed="false">
      <c r="A28" s="27"/>
      <c r="B28" s="27"/>
      <c r="C28" s="27"/>
      <c r="D28" s="28"/>
      <c r="E28" s="27"/>
      <c r="F28" s="29"/>
      <c r="G28" s="30"/>
      <c r="H28" s="31"/>
      <c r="I28" s="31"/>
    </row>
  </sheetData>
  <mergeCells count="12">
    <mergeCell ref="A1:I1"/>
    <mergeCell ref="A2:B6"/>
    <mergeCell ref="C2:I2"/>
    <mergeCell ref="C3:I3"/>
    <mergeCell ref="C4:G4"/>
    <mergeCell ref="C5:I5"/>
    <mergeCell ref="C6:G6"/>
    <mergeCell ref="H6:I6"/>
    <mergeCell ref="A7:I7"/>
    <mergeCell ref="B8:H8"/>
    <mergeCell ref="A13:I13"/>
    <mergeCell ref="A14:H14"/>
  </mergeCells>
  <conditionalFormatting sqref="D11:D12 D9">
    <cfRule type="expression" priority="2" aboveAverage="0" equalAverage="0" bottom="0" percent="0" rank="0" text="" dxfId="0">
      <formula>AND(#REF!&lt;&gt;"",#REF!&lt;&gt;"",#REF!&lt;&gt;0,#REF!="CÓDIGO REPETIDO")</formula>
    </cfRule>
  </conditionalFormatting>
  <conditionalFormatting sqref="D10">
    <cfRule type="expression" priority="3" aboveAverage="0" equalAverage="0" bottom="0" percent="0" rank="0" text="" dxfId="0">
      <formula>AND($B10&lt;&gt;"",$C10&lt;&gt;"",$C10&lt;&gt;0,D10="CÓDIGO REPETIDO")</formula>
    </cfRule>
  </conditionalFormatting>
  <printOptions headings="false" gridLines="false" gridLinesSet="true" horizontalCentered="false" verticalCentered="false"/>
  <pageMargins left="0.6" right="0.49375" top="0.7875" bottom="0.7875" header="0.511811023622047" footer="0.511811023622047"/>
  <pageSetup paperSize="9" scale="121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31" activeCellId="0" sqref="A3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3" min="3" style="0" width="27.82"/>
    <col collapsed="false" customWidth="true" hidden="false" outlineLevel="0" max="4" min="4" style="0" width="13.91"/>
    <col collapsed="false" customWidth="true" hidden="false" outlineLevel="0" max="5" min="5" style="0" width="16.23"/>
  </cols>
  <sheetData>
    <row r="1" customFormat="false" ht="19.35" hidden="false" customHeight="false" outlineLevel="0" collapsed="false">
      <c r="A1" s="35"/>
      <c r="B1" s="35"/>
      <c r="C1" s="36" t="str">
        <f aca="false">Orçamento!C2</f>
        <v>PREFEITURA MUNICIPAL DE ITATIBA</v>
      </c>
      <c r="D1" s="36"/>
      <c r="E1" s="36"/>
    </row>
    <row r="2" customFormat="false" ht="14.65" hidden="false" customHeight="false" outlineLevel="0" collapsed="false">
      <c r="A2" s="35"/>
      <c r="B2" s="35"/>
      <c r="C2" s="35"/>
      <c r="D2" s="35"/>
      <c r="E2" s="35"/>
    </row>
    <row r="3" customFormat="false" ht="51.4" hidden="false" customHeight="true" outlineLevel="0" collapsed="false">
      <c r="A3" s="35"/>
      <c r="B3" s="35"/>
      <c r="C3" s="37" t="s">
        <v>32</v>
      </c>
      <c r="D3" s="37"/>
      <c r="E3" s="37"/>
    </row>
    <row r="4" customFormat="false" ht="14.65" hidden="false" customHeight="false" outlineLevel="0" collapsed="false">
      <c r="A4" s="38"/>
      <c r="B4" s="38"/>
      <c r="C4" s="38"/>
      <c r="D4" s="38"/>
      <c r="E4" s="38"/>
    </row>
    <row r="5" customFormat="false" ht="25.35" hidden="false" customHeight="true" outlineLevel="0" collapsed="false">
      <c r="A5" s="39" t="s">
        <v>33</v>
      </c>
      <c r="B5" s="39"/>
      <c r="C5" s="39"/>
      <c r="D5" s="39"/>
      <c r="E5" s="40" t="n">
        <v>0.5</v>
      </c>
    </row>
    <row r="6" customFormat="false" ht="14.65" hidden="false" customHeight="true" outlineLevel="0" collapsed="false">
      <c r="A6" s="39" t="s">
        <v>34</v>
      </c>
      <c r="B6" s="39"/>
      <c r="C6" s="39"/>
      <c r="D6" s="39"/>
      <c r="E6" s="40" t="n">
        <v>0.05</v>
      </c>
    </row>
    <row r="7" customFormat="false" ht="14.65" hidden="false" customHeight="false" outlineLevel="0" collapsed="false">
      <c r="E7" s="41"/>
    </row>
    <row r="8" customFormat="false" ht="15.8" hidden="false" customHeight="false" outlineLevel="0" collapsed="false">
      <c r="B8" s="42" t="s">
        <v>35</v>
      </c>
      <c r="C8" s="42"/>
      <c r="D8" s="43"/>
      <c r="E8" s="44"/>
    </row>
    <row r="9" customFormat="false" ht="14.65" hidden="false" customHeight="false" outlineLevel="0" collapsed="false">
      <c r="E9" s="41"/>
    </row>
    <row r="10" customFormat="false" ht="15.8" hidden="false" customHeight="false" outlineLevel="0" collapsed="false">
      <c r="A10" s="45"/>
      <c r="B10" s="46" t="s">
        <v>36</v>
      </c>
      <c r="C10" s="46" t="s">
        <v>37</v>
      </c>
      <c r="D10" s="47" t="s">
        <v>38</v>
      </c>
      <c r="E10" s="45" t="s">
        <v>39</v>
      </c>
    </row>
    <row r="11" customFormat="false" ht="43.25" hidden="false" customHeight="false" outlineLevel="0" collapsed="false">
      <c r="A11" s="45"/>
      <c r="B11" s="46"/>
      <c r="C11" s="46"/>
      <c r="D11" s="47"/>
      <c r="E11" s="48" t="s">
        <v>5</v>
      </c>
    </row>
    <row r="12" customFormat="false" ht="15.8" hidden="false" customHeight="false" outlineLevel="0" collapsed="false">
      <c r="A12" s="45"/>
      <c r="B12" s="49" t="s">
        <v>9</v>
      </c>
      <c r="C12" s="50" t="s">
        <v>40</v>
      </c>
      <c r="D12" s="51" t="s">
        <v>41</v>
      </c>
      <c r="E12" s="52" t="n">
        <v>0.049</v>
      </c>
    </row>
    <row r="13" customFormat="false" ht="15.8" hidden="false" customHeight="false" outlineLevel="0" collapsed="false">
      <c r="A13" s="45"/>
      <c r="B13" s="49" t="s">
        <v>15</v>
      </c>
      <c r="C13" s="50" t="s">
        <v>42</v>
      </c>
      <c r="D13" s="53" t="s">
        <v>43</v>
      </c>
      <c r="E13" s="52" t="n">
        <v>0.01</v>
      </c>
    </row>
    <row r="14" customFormat="false" ht="15.8" hidden="false" customHeight="false" outlineLevel="0" collapsed="false">
      <c r="A14" s="45"/>
      <c r="B14" s="49" t="s">
        <v>20</v>
      </c>
      <c r="C14" s="50" t="s">
        <v>44</v>
      </c>
      <c r="D14" s="53" t="s">
        <v>45</v>
      </c>
      <c r="E14" s="52" t="n">
        <v>0.0127</v>
      </c>
    </row>
    <row r="15" customFormat="false" ht="15.8" hidden="false" customHeight="false" outlineLevel="0" collapsed="false">
      <c r="A15" s="45"/>
      <c r="B15" s="49" t="s">
        <v>25</v>
      </c>
      <c r="C15" s="50" t="s">
        <v>46</v>
      </c>
      <c r="D15" s="53" t="s">
        <v>47</v>
      </c>
      <c r="E15" s="52" t="n">
        <v>0.0139</v>
      </c>
    </row>
    <row r="16" customFormat="false" ht="15.8" hidden="false" customHeight="false" outlineLevel="0" collapsed="false">
      <c r="A16" s="45"/>
      <c r="B16" s="49" t="s">
        <v>48</v>
      </c>
      <c r="C16" s="50" t="s">
        <v>49</v>
      </c>
      <c r="D16" s="53" t="s">
        <v>50</v>
      </c>
      <c r="E16" s="52" t="n">
        <v>0.073</v>
      </c>
    </row>
    <row r="17" customFormat="false" ht="29.85" hidden="false" customHeight="false" outlineLevel="0" collapsed="false">
      <c r="A17" s="45"/>
      <c r="B17" s="49" t="s">
        <v>51</v>
      </c>
      <c r="C17" s="54" t="s">
        <v>52</v>
      </c>
      <c r="D17" s="53" t="s">
        <v>53</v>
      </c>
      <c r="E17" s="52" t="n">
        <v>0.0365</v>
      </c>
    </row>
    <row r="18" customFormat="false" ht="15.8" hidden="false" customHeight="false" outlineLevel="0" collapsed="false">
      <c r="A18" s="45"/>
      <c r="B18" s="49" t="s">
        <v>54</v>
      </c>
      <c r="C18" s="50" t="s">
        <v>55</v>
      </c>
      <c r="D18" s="53" t="s">
        <v>56</v>
      </c>
      <c r="E18" s="52" t="n">
        <v>0.025</v>
      </c>
    </row>
    <row r="19" customFormat="false" ht="43.25" hidden="false" customHeight="false" outlineLevel="0" collapsed="false">
      <c r="A19" s="45"/>
      <c r="B19" s="49" t="s">
        <v>57</v>
      </c>
      <c r="C19" s="54" t="s">
        <v>58</v>
      </c>
      <c r="D19" s="55" t="s">
        <v>59</v>
      </c>
      <c r="E19" s="52" t="n">
        <v>0</v>
      </c>
    </row>
    <row r="20" customFormat="false" ht="15.8" hidden="false" customHeight="false" outlineLevel="0" collapsed="false">
      <c r="A20" s="45"/>
      <c r="B20" s="56" t="s">
        <v>60</v>
      </c>
      <c r="C20" s="57" t="s">
        <v>61</v>
      </c>
      <c r="D20" s="58"/>
      <c r="E20" s="59" t="n">
        <f aca="false">(((1+E12+E13+E14)*(1+E15)*(1+E16))/(1-E17-E18-E19))-1</f>
        <v>0.242320920607352</v>
      </c>
    </row>
    <row r="21" customFormat="false" ht="15.8" hidden="false" customHeight="false" outlineLevel="0" collapsed="false">
      <c r="A21" s="60"/>
      <c r="B21" s="60"/>
      <c r="C21" s="60"/>
      <c r="D21" s="60"/>
      <c r="E21" s="61"/>
    </row>
    <row r="22" customFormat="false" ht="15.8" hidden="false" customHeight="false" outlineLevel="0" collapsed="false">
      <c r="A22" s="60"/>
      <c r="B22" s="60"/>
      <c r="C22" s="60"/>
      <c r="D22" s="60"/>
      <c r="E22" s="61"/>
    </row>
    <row r="23" customFormat="false" ht="15.8" hidden="false" customHeight="false" outlineLevel="0" collapsed="false">
      <c r="A23" s="62" t="s">
        <v>62</v>
      </c>
      <c r="B23" s="62"/>
      <c r="C23" s="62"/>
      <c r="D23" s="62"/>
      <c r="E23" s="62"/>
    </row>
    <row r="24" customFormat="false" ht="14.65" hidden="false" customHeight="false" outlineLevel="0" collapsed="false">
      <c r="E24" s="41"/>
    </row>
    <row r="25" customFormat="false" ht="17" hidden="false" customHeight="false" outlineLevel="0" collapsed="false">
      <c r="A25" s="33" t="str">
        <f aca="false">Orçamento!D16</f>
        <v>Prefeitura Municipal de Itatiba, 06 de maio de 2026</v>
      </c>
      <c r="B25" s="33"/>
      <c r="C25" s="33"/>
      <c r="D25" s="33"/>
      <c r="E25" s="33"/>
      <c r="F25" s="63"/>
    </row>
    <row r="26" customFormat="false" ht="14.65" hidden="false" customHeight="false" outlineLevel="0" collapsed="false">
      <c r="B26" s="64"/>
      <c r="C26" s="65"/>
      <c r="D26" s="66"/>
      <c r="E26" s="67"/>
      <c r="F26" s="67"/>
    </row>
    <row r="27" customFormat="false" ht="14.65" hidden="false" customHeight="false" outlineLevel="0" collapsed="false">
      <c r="B27" s="64"/>
      <c r="C27" s="65"/>
      <c r="D27" s="66"/>
      <c r="E27" s="67"/>
      <c r="F27" s="67"/>
    </row>
    <row r="28" customFormat="false" ht="12.8" hidden="false" customHeight="false" outlineLevel="0" collapsed="false">
      <c r="A28" s="27"/>
      <c r="B28" s="27"/>
      <c r="C28" s="27"/>
      <c r="D28" s="31"/>
      <c r="E28" s="27"/>
      <c r="F28" s="29"/>
      <c r="G28" s="30"/>
      <c r="H28" s="31"/>
      <c r="I28" s="31"/>
    </row>
    <row r="29" customFormat="false" ht="12.8" hidden="false" customHeight="false" outlineLevel="0" collapsed="false">
      <c r="A29" s="27"/>
      <c r="B29" s="27"/>
      <c r="C29" s="27"/>
      <c r="D29" s="31"/>
      <c r="E29" s="27"/>
      <c r="F29" s="29"/>
      <c r="G29" s="30"/>
      <c r="H29" s="31"/>
      <c r="I29" s="31"/>
    </row>
    <row r="30" customFormat="false" ht="12.8" hidden="false" customHeight="false" outlineLevel="0" collapsed="false">
      <c r="A30" s="27" t="s">
        <v>63</v>
      </c>
      <c r="B30" s="27"/>
      <c r="C30" s="27"/>
      <c r="D30" s="27"/>
      <c r="E30" s="27"/>
      <c r="F30" s="29"/>
      <c r="G30" s="30"/>
      <c r="H30" s="31"/>
      <c r="I30" s="31"/>
    </row>
    <row r="31" customFormat="false" ht="12.8" hidden="false" customHeight="false" outlineLevel="0" collapsed="false">
      <c r="A31" s="27" t="s">
        <v>64</v>
      </c>
      <c r="B31" s="27"/>
      <c r="C31" s="27"/>
      <c r="D31" s="27"/>
      <c r="E31" s="27"/>
      <c r="F31" s="29"/>
      <c r="G31" s="30"/>
      <c r="H31" s="31"/>
      <c r="I31" s="31"/>
    </row>
    <row r="32" customFormat="false" ht="12.8" hidden="false" customHeight="false" outlineLevel="0" collapsed="false">
      <c r="A32" s="27" t="s">
        <v>65</v>
      </c>
      <c r="B32" s="27"/>
      <c r="C32" s="27"/>
      <c r="D32" s="27"/>
      <c r="E32" s="27"/>
      <c r="F32" s="29"/>
      <c r="G32" s="30"/>
      <c r="H32" s="31"/>
      <c r="I32" s="31"/>
    </row>
  </sheetData>
  <mergeCells count="16">
    <mergeCell ref="A1:B3"/>
    <mergeCell ref="C1:E1"/>
    <mergeCell ref="C2:E2"/>
    <mergeCell ref="C3:E3"/>
    <mergeCell ref="A4:E4"/>
    <mergeCell ref="A5:D5"/>
    <mergeCell ref="A6:D6"/>
    <mergeCell ref="A10:A20"/>
    <mergeCell ref="B10:B11"/>
    <mergeCell ref="C10:C11"/>
    <mergeCell ref="D10:D11"/>
    <mergeCell ref="A23:E23"/>
    <mergeCell ref="A25:E25"/>
    <mergeCell ref="A30:E30"/>
    <mergeCell ref="A31:E31"/>
    <mergeCell ref="A32:E32"/>
  </mergeCells>
  <printOptions headings="false" gridLines="false" gridLinesSet="true" horizontalCentered="false" verticalCentered="false"/>
  <pageMargins left="0.6" right="0.49375" top="0.7875" bottom="0.7875" header="0.511811023622047" footer="0.511811023622047"/>
  <pageSetup paperSize="9" scale="12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2" style="0" width="32.3"/>
    <col collapsed="false" customWidth="true" hidden="false" outlineLevel="0" max="3" min="3" style="0" width="16.01"/>
    <col collapsed="false" customWidth="true" hidden="false" outlineLevel="0" max="4" min="4" style="0" width="46.32"/>
  </cols>
  <sheetData>
    <row r="1" customFormat="false" ht="12.8" hidden="false" customHeight="false" outlineLevel="0" collapsed="false">
      <c r="A1" s="68"/>
      <c r="B1" s="68"/>
      <c r="C1" s="69" t="s">
        <v>66</v>
      </c>
      <c r="D1" s="69"/>
    </row>
    <row r="2" customFormat="false" ht="12.8" hidden="false" customHeight="false" outlineLevel="0" collapsed="false">
      <c r="A2" s="68"/>
      <c r="B2" s="68"/>
      <c r="C2" s="69"/>
      <c r="D2" s="69"/>
    </row>
    <row r="3" customFormat="false" ht="48.9" hidden="false" customHeight="true" outlineLevel="0" collapsed="false">
      <c r="A3" s="68"/>
      <c r="B3" s="68"/>
      <c r="C3" s="70" t="s">
        <v>67</v>
      </c>
      <c r="D3" s="70"/>
    </row>
    <row r="4" customFormat="false" ht="17" hidden="false" customHeight="false" outlineLevel="0" collapsed="false">
      <c r="A4" s="71"/>
      <c r="B4" s="71"/>
      <c r="C4" s="71"/>
      <c r="D4" s="71"/>
    </row>
    <row r="5" customFormat="false" ht="14.65" hidden="false" customHeight="false" outlineLevel="0" collapsed="false">
      <c r="A5" s="72" t="s">
        <v>68</v>
      </c>
      <c r="B5" s="72" t="s">
        <v>69</v>
      </c>
      <c r="C5" s="73" t="s">
        <v>70</v>
      </c>
      <c r="D5" s="73" t="s">
        <v>71</v>
      </c>
    </row>
    <row r="6" customFormat="false" ht="14.65" hidden="false" customHeight="false" outlineLevel="0" collapsed="false">
      <c r="A6" s="72"/>
      <c r="B6" s="72"/>
      <c r="C6" s="73" t="s">
        <v>72</v>
      </c>
      <c r="D6" s="73" t="s">
        <v>73</v>
      </c>
    </row>
    <row r="7" customFormat="false" ht="14.65" hidden="false" customHeight="false" outlineLevel="0" collapsed="false">
      <c r="A7" s="74" t="str">
        <f aca="false">Orçamento!A8</f>
        <v>1.0</v>
      </c>
      <c r="B7" s="75" t="str">
        <f aca="false">Orçamento!B8</f>
        <v>Aterro Sanitário</v>
      </c>
      <c r="C7" s="76" t="n">
        <f aca="false">C9/$C$11</f>
        <v>1</v>
      </c>
      <c r="D7" s="77" t="n">
        <v>1</v>
      </c>
    </row>
    <row r="8" customFormat="false" ht="8.8" hidden="false" customHeight="true" outlineLevel="0" collapsed="false">
      <c r="A8" s="74"/>
      <c r="B8" s="75"/>
      <c r="C8" s="78"/>
      <c r="D8" s="79"/>
    </row>
    <row r="9" customFormat="false" ht="14.65" hidden="false" customHeight="false" outlineLevel="0" collapsed="false">
      <c r="A9" s="74"/>
      <c r="B9" s="75"/>
      <c r="C9" s="78" t="n">
        <f aca="false">Orçamento!I8</f>
        <v>23057.83338</v>
      </c>
      <c r="D9" s="80" t="n">
        <f aca="false">D7*$C9</f>
        <v>23057.83338</v>
      </c>
    </row>
    <row r="10" customFormat="false" ht="17" hidden="false" customHeight="false" outlineLevel="0" collapsed="false">
      <c r="A10" s="74"/>
      <c r="B10" s="74"/>
      <c r="C10" s="74"/>
      <c r="D10" s="74"/>
    </row>
    <row r="11" customFormat="false" ht="14.65" hidden="false" customHeight="false" outlineLevel="0" collapsed="false">
      <c r="A11" s="73" t="s">
        <v>74</v>
      </c>
      <c r="B11" s="73"/>
      <c r="C11" s="73" t="n">
        <f aca="false">C9</f>
        <v>23057.83338</v>
      </c>
      <c r="D11" s="81"/>
    </row>
    <row r="12" customFormat="false" ht="14.65" hidden="false" customHeight="true" outlineLevel="0" collapsed="false">
      <c r="A12" s="82" t="s">
        <v>75</v>
      </c>
      <c r="B12" s="82"/>
      <c r="C12" s="83" t="s">
        <v>76</v>
      </c>
      <c r="D12" s="84" t="n">
        <f aca="false">D9</f>
        <v>23057.83338</v>
      </c>
    </row>
    <row r="13" customFormat="false" ht="14.65" hidden="false" customHeight="false" outlineLevel="0" collapsed="false">
      <c r="A13" s="82"/>
      <c r="B13" s="82"/>
      <c r="C13" s="83" t="s">
        <v>77</v>
      </c>
      <c r="D13" s="84" t="n">
        <f aca="false">D12</f>
        <v>23057.83338</v>
      </c>
    </row>
    <row r="14" customFormat="false" ht="14.65" hidden="false" customHeight="false" outlineLevel="0" collapsed="false">
      <c r="A14" s="72" t="s">
        <v>78</v>
      </c>
      <c r="B14" s="72"/>
      <c r="C14" s="83" t="s">
        <v>76</v>
      </c>
      <c r="D14" s="76" t="n">
        <f aca="false">D12/$C$11</f>
        <v>1</v>
      </c>
    </row>
    <row r="15" customFormat="false" ht="14.65" hidden="false" customHeight="false" outlineLevel="0" collapsed="false">
      <c r="A15" s="72"/>
      <c r="B15" s="72"/>
      <c r="C15" s="83" t="s">
        <v>77</v>
      </c>
      <c r="D15" s="81" t="n">
        <f aca="false">D14</f>
        <v>1</v>
      </c>
    </row>
    <row r="17" customFormat="false" ht="12.8" hidden="false" customHeight="false" outlineLevel="0" collapsed="false">
      <c r="A17" s="1" t="str">
        <f aca="false">Orçamento!D16</f>
        <v>Prefeitura Municipal de Itatiba, 06 de maio de 2026</v>
      </c>
      <c r="B17" s="1"/>
      <c r="C17" s="1"/>
      <c r="D17" s="1"/>
    </row>
    <row r="20" customFormat="false" ht="12.8" hidden="false" customHeight="false" outlineLevel="0" collapsed="false">
      <c r="A20" s="27"/>
      <c r="B20" s="27"/>
      <c r="C20" s="27"/>
      <c r="D20" s="31"/>
      <c r="E20" s="30"/>
      <c r="F20" s="31"/>
      <c r="G20" s="31"/>
    </row>
    <row r="21" customFormat="false" ht="12.8" hidden="false" customHeight="false" outlineLevel="0" collapsed="false">
      <c r="A21" s="27"/>
      <c r="B21" s="27"/>
      <c r="C21" s="27"/>
      <c r="D21" s="31"/>
      <c r="E21" s="30"/>
      <c r="F21" s="31"/>
      <c r="G21" s="31"/>
    </row>
    <row r="22" customFormat="false" ht="12.8" hidden="false" customHeight="false" outlineLevel="0" collapsed="false">
      <c r="A22" s="27" t="s">
        <v>29</v>
      </c>
      <c r="B22" s="27"/>
      <c r="C22" s="27"/>
      <c r="D22" s="27"/>
      <c r="E22" s="30"/>
      <c r="F22" s="31"/>
      <c r="G22" s="31"/>
    </row>
    <row r="23" customFormat="false" ht="12.8" hidden="false" customHeight="false" outlineLevel="0" collapsed="false">
      <c r="A23" s="27" t="s">
        <v>30</v>
      </c>
      <c r="B23" s="27"/>
      <c r="C23" s="27"/>
      <c r="D23" s="27"/>
      <c r="E23" s="30"/>
      <c r="F23" s="31"/>
      <c r="G23" s="31"/>
    </row>
    <row r="24" customFormat="false" ht="12.8" hidden="false" customHeight="false" outlineLevel="0" collapsed="false">
      <c r="A24" s="27" t="s">
        <v>31</v>
      </c>
      <c r="B24" s="27"/>
      <c r="C24" s="27"/>
      <c r="D24" s="27"/>
      <c r="E24" s="30"/>
      <c r="F24" s="31"/>
      <c r="G24" s="31"/>
    </row>
  </sheetData>
  <mergeCells count="16">
    <mergeCell ref="A1:B3"/>
    <mergeCell ref="C1:D2"/>
    <mergeCell ref="C3:D3"/>
    <mergeCell ref="A4:D4"/>
    <mergeCell ref="A5:A6"/>
    <mergeCell ref="B5:B6"/>
    <mergeCell ref="A7:A9"/>
    <mergeCell ref="B7:B9"/>
    <mergeCell ref="A10:D10"/>
    <mergeCell ref="A11:B11"/>
    <mergeCell ref="A12:B13"/>
    <mergeCell ref="A14:B15"/>
    <mergeCell ref="A17:D17"/>
    <mergeCell ref="A22:D22"/>
    <mergeCell ref="A23:D23"/>
    <mergeCell ref="A24:D24"/>
  </mergeCells>
  <printOptions headings="false" gridLines="false" gridLinesSet="true" horizontalCentered="false" verticalCentered="false"/>
  <pageMargins left="0.6" right="0.49375" top="0.7875" bottom="0.7875" header="0.511811023622047" footer="0.511811023622047"/>
  <pageSetup paperSize="9" scale="12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1" activeCellId="0" sqref="K11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16.13"/>
    <col collapsed="false" customWidth="true" hidden="false" outlineLevel="0" max="3" min="3" style="0" width="3.28"/>
    <col collapsed="false" customWidth="true" hidden="false" outlineLevel="0" max="4" min="4" style="0" width="12.7"/>
    <col collapsed="false" customWidth="true" hidden="false" outlineLevel="0" max="5" min="5" style="0" width="16.28"/>
    <col collapsed="false" customWidth="true" hidden="false" outlineLevel="0" max="6" min="6" style="0" width="30.98"/>
  </cols>
  <sheetData>
    <row r="1" customFormat="false" ht="14.65" hidden="false" customHeight="true" outlineLevel="0" collapsed="false">
      <c r="A1" s="85"/>
      <c r="B1" s="85"/>
      <c r="C1" s="86" t="s">
        <v>0</v>
      </c>
      <c r="D1" s="86"/>
      <c r="E1" s="86"/>
      <c r="F1" s="86"/>
    </row>
    <row r="2" customFormat="false" ht="14.65" hidden="false" customHeight="true" outlineLevel="0" collapsed="false">
      <c r="A2" s="85"/>
      <c r="B2" s="85"/>
      <c r="C2" s="87" t="s">
        <v>1</v>
      </c>
      <c r="D2" s="87"/>
      <c r="E2" s="87"/>
      <c r="F2" s="87"/>
    </row>
    <row r="3" customFormat="false" ht="12.8" hidden="false" customHeight="true" outlineLevel="0" collapsed="false">
      <c r="A3" s="85"/>
      <c r="B3" s="85"/>
      <c r="C3" s="88" t="s">
        <v>79</v>
      </c>
      <c r="D3" s="88"/>
      <c r="E3" s="88"/>
      <c r="F3" s="88"/>
    </row>
    <row r="4" customFormat="false" ht="20.35" hidden="false" customHeight="true" outlineLevel="0" collapsed="false">
      <c r="A4" s="85"/>
      <c r="B4" s="85"/>
      <c r="C4" s="88"/>
      <c r="D4" s="88"/>
      <c r="E4" s="88"/>
      <c r="F4" s="88"/>
    </row>
    <row r="5" customFormat="false" ht="12.8" hidden="false" customHeight="false" outlineLevel="0" collapsed="false">
      <c r="A5" s="85"/>
      <c r="B5" s="85"/>
      <c r="C5" s="89" t="str">
        <f aca="false">Orçamento!C6</f>
        <v>BASE DE DADOS:    CDHU 201 e PMSP – 01/2026</v>
      </c>
      <c r="D5" s="89"/>
      <c r="E5" s="89"/>
      <c r="F5" s="89"/>
    </row>
    <row r="6" customFormat="false" ht="12.8" hidden="false" customHeight="false" outlineLevel="0" collapsed="false">
      <c r="A6" s="90"/>
      <c r="B6" s="90"/>
      <c r="C6" s="91"/>
      <c r="D6" s="91"/>
      <c r="E6" s="91"/>
      <c r="F6" s="91"/>
    </row>
    <row r="7" customFormat="false" ht="15.8" hidden="false" customHeight="false" outlineLevel="0" collapsed="false">
      <c r="A7" s="92" t="s">
        <v>80</v>
      </c>
      <c r="B7" s="92"/>
      <c r="C7" s="92"/>
      <c r="D7" s="92"/>
      <c r="E7" s="92"/>
      <c r="F7" s="92"/>
    </row>
    <row r="8" customFormat="false" ht="14.65" hidden="false" customHeight="false" outlineLevel="0" collapsed="false">
      <c r="A8" s="93"/>
      <c r="B8" s="93"/>
      <c r="C8" s="93"/>
      <c r="D8" s="93"/>
      <c r="E8" s="93"/>
      <c r="F8" s="93"/>
    </row>
    <row r="9" customFormat="false" ht="15.8" hidden="false" customHeight="false" outlineLevel="0" collapsed="false">
      <c r="A9" s="94" t="s">
        <v>68</v>
      </c>
      <c r="B9" s="94"/>
      <c r="C9" s="94"/>
      <c r="D9" s="94" t="s">
        <v>81</v>
      </c>
      <c r="E9" s="94" t="s">
        <v>82</v>
      </c>
      <c r="F9" s="94" t="s">
        <v>83</v>
      </c>
    </row>
    <row r="10" customFormat="false" ht="35.8" hidden="false" customHeight="true" outlineLevel="0" collapsed="false">
      <c r="A10" s="95" t="s">
        <v>84</v>
      </c>
      <c r="B10" s="95"/>
      <c r="C10" s="95"/>
      <c r="D10" s="96" t="s">
        <v>23</v>
      </c>
      <c r="E10" s="97" t="n">
        <f aca="false">Orçamento!F11</f>
        <v>60</v>
      </c>
      <c r="F10" s="98" t="n">
        <f aca="false">0.5*E10</f>
        <v>30</v>
      </c>
    </row>
    <row r="11" customFormat="false" ht="41" hidden="false" customHeight="true" outlineLevel="0" collapsed="false">
      <c r="A11" s="99" t="s">
        <v>26</v>
      </c>
      <c r="B11" s="99"/>
      <c r="C11" s="99"/>
      <c r="D11" s="96" t="s">
        <v>23</v>
      </c>
      <c r="E11" s="97" t="n">
        <f aca="false">Orçamento!F12</f>
        <v>60</v>
      </c>
      <c r="F11" s="98" t="n">
        <f aca="false">0.5*E11</f>
        <v>30</v>
      </c>
    </row>
    <row r="13" customFormat="false" ht="14.65" hidden="false" customHeight="false" outlineLevel="0" collapsed="false">
      <c r="A13" s="1" t="str">
        <f aca="false">Orçamento!D16</f>
        <v>Prefeitura Municipal de Itatiba, 06 de maio de 2026</v>
      </c>
      <c r="B13" s="1"/>
      <c r="C13" s="1"/>
      <c r="D13" s="1"/>
      <c r="E13" s="1"/>
      <c r="F13" s="1"/>
    </row>
    <row r="16" customFormat="false" ht="12.8" hidden="false" customHeight="false" outlineLevel="0" collapsed="false">
      <c r="A16" s="27"/>
      <c r="B16" s="27"/>
      <c r="C16" s="27"/>
      <c r="D16" s="31"/>
      <c r="E16" s="27"/>
      <c r="F16" s="29"/>
      <c r="G16" s="30"/>
      <c r="H16" s="31"/>
      <c r="I16" s="31"/>
    </row>
    <row r="17" customFormat="false" ht="12.8" hidden="false" customHeight="false" outlineLevel="0" collapsed="false">
      <c r="A17" s="27"/>
      <c r="B17" s="27"/>
      <c r="C17" s="27"/>
      <c r="D17" s="31"/>
      <c r="E17" s="27"/>
      <c r="F17" s="29"/>
      <c r="G17" s="30"/>
      <c r="H17" s="31"/>
      <c r="I17" s="31"/>
    </row>
    <row r="18" customFormat="false" ht="12.8" hidden="false" customHeight="false" outlineLevel="0" collapsed="false">
      <c r="A18" s="27" t="s">
        <v>63</v>
      </c>
      <c r="B18" s="27"/>
      <c r="C18" s="27"/>
      <c r="D18" s="27"/>
      <c r="E18" s="27"/>
      <c r="F18" s="27"/>
      <c r="G18" s="30"/>
      <c r="H18" s="31"/>
      <c r="I18" s="31"/>
    </row>
    <row r="19" customFormat="false" ht="12.8" hidden="false" customHeight="false" outlineLevel="0" collapsed="false">
      <c r="A19" s="27" t="s">
        <v>85</v>
      </c>
      <c r="B19" s="27"/>
      <c r="C19" s="27"/>
      <c r="D19" s="27"/>
      <c r="E19" s="27"/>
      <c r="F19" s="27"/>
      <c r="G19" s="30"/>
      <c r="H19" s="31"/>
      <c r="I19" s="31"/>
    </row>
    <row r="20" customFormat="false" ht="12.8" hidden="false" customHeight="false" outlineLevel="0" collapsed="false">
      <c r="A20" s="27" t="s">
        <v>65</v>
      </c>
      <c r="B20" s="27"/>
      <c r="C20" s="27"/>
      <c r="D20" s="27"/>
      <c r="E20" s="27"/>
      <c r="F20" s="27"/>
      <c r="G20" s="30"/>
      <c r="H20" s="31"/>
      <c r="I20" s="3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4">
    <mergeCell ref="A1:B5"/>
    <mergeCell ref="C1:F1"/>
    <mergeCell ref="C2:F2"/>
    <mergeCell ref="C3:F4"/>
    <mergeCell ref="C5:F5"/>
    <mergeCell ref="A7:F7"/>
    <mergeCell ref="A8:F8"/>
    <mergeCell ref="A9:C9"/>
    <mergeCell ref="A10:C10"/>
    <mergeCell ref="A11:C11"/>
    <mergeCell ref="A13:F13"/>
    <mergeCell ref="A18:F18"/>
    <mergeCell ref="A19:F19"/>
    <mergeCell ref="A20:F20"/>
  </mergeCells>
  <conditionalFormatting sqref="A11">
    <cfRule type="expression" priority="2" aboveAverage="0" equalAverage="0" bottom="0" percent="0" rank="0" text="" dxfId="0">
      <formula>AND(#REF!&lt;&gt;"",#REF!&lt;&gt;"",#REF!&lt;&gt;0,#REF!="CÓDIGO REPETIDO")</formula>
    </cfRule>
  </conditionalFormatting>
  <printOptions headings="false" gridLines="false" gridLinesSet="true" horizontalCentered="false" verticalCentered="false"/>
  <pageMargins left="0.6" right="0.49375" top="0.7875" bottom="0.7875" header="0.511811023622047" footer="0.511811023622047"/>
  <pageSetup paperSize="9" scale="12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2025-08-01T10:43:04Z</dcterms:created>
  <dc:creator/>
  <dc:description/>
  <dc:language>pt-BR</dc:language>
  <cp:lastModifiedBy/>
  <cp:lastPrinted>2026-05-06T14:24:14Z</cp:lastPrinted>
  <dcterms:modified xsi:type="dcterms:W3CDTF">2026-05-06T14:24:24Z</dcterms:modified>
  <cp:revision>127</cp:revision>
  <dc:subject/>
  <dc:title/>
</cp:coreProperties>
</file>