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ditais\2024\Concorrência 2024\CP 14-2024 - Mercado\"/>
    </mc:Choice>
  </mc:AlternateContent>
  <xr:revisionPtr revIDLastSave="0" documentId="13_ncr:1_{D6119454-BCCB-403E-99BB-85B04DC1A0B9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Orçamento" sheetId="1" r:id="rId1"/>
    <sheet name="CRONOGRAMA BASICO" sheetId="2" r:id="rId2"/>
  </sheets>
  <definedNames>
    <definedName name="_xlnm.Print_Area" localSheetId="1">'CRONOGRAMA BASICO'!$A$1:$C$6</definedName>
    <definedName name="Print_Area_0" localSheetId="1">'CRONOGRAMA BASICO'!$A$1:$C$6</definedName>
    <definedName name="Print_Area_0_0" localSheetId="1">'CRONOGRAMA BASICO'!$A$1:$C$5</definedName>
    <definedName name="Print_Area_0_0_0" localSheetId="1">'CRONOGRAMA BASICO'!$A$1:$C$6</definedName>
    <definedName name="Print_Area_0_0_0_0" localSheetId="1">'CRONOGRAMA BASICO'!$A$4:$C$5</definedName>
    <definedName name="_xlnm.Print_Titles" localSheetId="0">Orçamento!$5:$5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4" i="1" l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29" i="1"/>
  <c r="I29" i="1" s="1"/>
  <c r="I28" i="1"/>
  <c r="H28" i="1"/>
  <c r="H27" i="1"/>
  <c r="F27" i="1"/>
  <c r="I27" i="1" s="1"/>
  <c r="H26" i="1"/>
  <c r="I26" i="1" s="1"/>
  <c r="H25" i="1"/>
  <c r="I25" i="1" s="1"/>
  <c r="H22" i="1"/>
  <c r="I22" i="1" s="1"/>
  <c r="I21" i="1"/>
  <c r="H21" i="1"/>
  <c r="H20" i="1"/>
  <c r="I20" i="1" s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s="1"/>
  <c r="I9" i="1"/>
  <c r="H9" i="1"/>
  <c r="H8" i="1"/>
  <c r="I8" i="1" s="1"/>
  <c r="I23" i="1" s="1"/>
  <c r="I30" i="1" l="1"/>
  <c r="I76" i="1" s="1"/>
  <c r="I75" i="1"/>
</calcChain>
</file>

<file path=xl/sharedStrings.xml><?xml version="1.0" encoding="utf-8"?>
<sst xmlns="http://schemas.openxmlformats.org/spreadsheetml/2006/main" count="336" uniqueCount="252">
  <si>
    <t>ORÇAMENTO –  Mercado Municipal Maria Elias De Godoy Camargo"Dona Lica"</t>
  </si>
  <si>
    <t xml:space="preserve">REFORMA E ADAPTAÇÃO DE COBERTURA, SALA PARA REFEITORIO/VESTIÁRIO FUNCIONARIOS E PINTURA DO PREDIO – ELIMINAÇÃO DE CALHAS – </t>
  </si>
  <si>
    <t xml:space="preserve">Av. Vinte e Nove de Abril, 35 – Centro, Itatiba </t>
  </si>
  <si>
    <t xml:space="preserve"> Tabela de custo CDHU nº 195  e SINAPI setembro/2024 Leis Sociais: 97,78% BDI:24,23%</t>
  </si>
  <si>
    <t>FONTE</t>
  </si>
  <si>
    <t>CÓDIGO</t>
  </si>
  <si>
    <t>ITEM</t>
  </si>
  <si>
    <t>SERVIÇO</t>
  </si>
  <si>
    <t>UN.</t>
  </si>
  <si>
    <t>QTD.</t>
  </si>
  <si>
    <t>CUSTO UNITÁRIO          R$</t>
  </si>
  <si>
    <t>BDI</t>
  </si>
  <si>
    <t>CUSTO TOTAL       R$</t>
  </si>
  <si>
    <t>MEMORIA DE CALCULO E ESPECIFICAÇÃO - DESCRIÇÃO DAS CARACTERISTICAS DE MATERIAIS E SERVIÇOS.</t>
  </si>
  <si>
    <t>1.0</t>
  </si>
  <si>
    <t>REFORMA E ADAPTAÇÃO DE COBERTURA EXISTENTE</t>
  </si>
  <si>
    <t>CDHU</t>
  </si>
  <si>
    <t>03.02.040</t>
  </si>
  <si>
    <t>1.1</t>
  </si>
  <si>
    <t>DEMOLIÇÃO DE PLATIBANDA</t>
  </si>
  <si>
    <t>M³</t>
  </si>
  <si>
    <r>
      <rPr>
        <sz val="12"/>
        <color rgb="FF000000"/>
        <rFont val="Arial"/>
        <family val="2"/>
        <charset val="1"/>
      </rPr>
      <t xml:space="preserve">DEMOLIÇÃO MANUAL DE ALVENARIA DE ELEVAÇÃO OU ELEMENTO VAZADO, INCLUINDO REVESTIMENTO. (92,50M X 0,60 X0,20)= </t>
    </r>
    <r>
      <rPr>
        <b/>
        <sz val="12"/>
        <color rgb="FF000000"/>
        <rFont val="Arial"/>
        <family val="2"/>
        <charset val="1"/>
      </rPr>
      <t>11,10 M³</t>
    </r>
    <r>
      <rPr>
        <sz val="12"/>
        <color rgb="FF000000"/>
        <rFont val="Arial"/>
        <family val="2"/>
        <charset val="1"/>
      </rPr>
      <t xml:space="preserve"> + (30,75 X0,60X0,20) = </t>
    </r>
    <r>
      <rPr>
        <b/>
        <sz val="12"/>
        <color rgb="FF000000"/>
        <rFont val="Arial"/>
        <family val="2"/>
        <charset val="1"/>
      </rPr>
      <t>3,70 M³</t>
    </r>
    <r>
      <rPr>
        <sz val="12"/>
        <color rgb="FF000000"/>
        <rFont val="Arial"/>
        <family val="2"/>
        <charset val="1"/>
      </rPr>
      <t xml:space="preserve"> + (48,20X0,60X0,20)=</t>
    </r>
    <r>
      <rPr>
        <b/>
        <sz val="12"/>
        <color rgb="FF000000"/>
        <rFont val="Arial"/>
        <family val="2"/>
        <charset val="1"/>
      </rPr>
      <t xml:space="preserve">5,80 M³ </t>
    </r>
    <r>
      <rPr>
        <sz val="12"/>
        <color rgb="FF000000"/>
        <rFont val="Arial"/>
        <family val="2"/>
        <charset val="1"/>
      </rPr>
      <t>+ (44,30X0,60X0,20)=</t>
    </r>
    <r>
      <rPr>
        <b/>
        <sz val="12"/>
        <color rgb="FF000000"/>
        <rFont val="Arial"/>
        <family val="2"/>
        <charset val="1"/>
      </rPr>
      <t>5,30M³</t>
    </r>
    <r>
      <rPr>
        <sz val="12"/>
        <color rgb="FF000000"/>
        <rFont val="Arial"/>
        <family val="2"/>
        <charset val="1"/>
      </rPr>
      <t xml:space="preserve"> + (23,50X0,60X0,20)=</t>
    </r>
    <r>
      <rPr>
        <b/>
        <sz val="12"/>
        <color rgb="FF000000"/>
        <rFont val="Arial"/>
        <family val="2"/>
        <charset val="1"/>
      </rPr>
      <t>2,85 M³</t>
    </r>
    <r>
      <rPr>
        <sz val="12"/>
        <color rgb="FF000000"/>
        <rFont val="Arial"/>
        <family val="2"/>
        <charset val="1"/>
      </rPr>
      <t xml:space="preserve"> + (23,50X0,60X0,20)=</t>
    </r>
    <r>
      <rPr>
        <b/>
        <sz val="12"/>
        <color rgb="FF000000"/>
        <rFont val="Arial"/>
        <family val="2"/>
        <charset val="1"/>
      </rPr>
      <t xml:space="preserve">2,85 M³ </t>
    </r>
    <r>
      <rPr>
        <sz val="12"/>
        <color rgb="FF000000"/>
        <rFont val="Arial"/>
        <family val="2"/>
        <charset val="1"/>
      </rPr>
      <t>+ (23,50X0,60X0,20)=</t>
    </r>
    <r>
      <rPr>
        <b/>
        <sz val="12"/>
        <color rgb="FF000000"/>
        <rFont val="Arial"/>
        <family val="2"/>
        <charset val="1"/>
      </rPr>
      <t>2,85 M³</t>
    </r>
  </si>
  <si>
    <t>04.03.040</t>
  </si>
  <si>
    <t>1.2</t>
  </si>
  <si>
    <t>RETIRADA DE TELHA METÁLICA SANDUICHE COM RECOLOCAÇÃO NO MESMO LOCAL. RETIRADA PARCIAL PARA INSERIR O COMPLEMENTO DE TELHA APÓS DEMOLIÇÃO DE PLATIBANDA.</t>
  </si>
  <si>
    <t>M²</t>
  </si>
  <si>
    <r>
      <rPr>
        <sz val="12"/>
        <color rgb="FF000000"/>
        <rFont val="Arial"/>
        <family val="2"/>
        <charset val="1"/>
      </rPr>
      <t xml:space="preserve">RETIRADA DE TELHAMENTO PERFIL E MATERIAL QUALQUER, EXCETO BARRO. 337,30+644,90+1020,00+540,50 = </t>
    </r>
    <r>
      <rPr>
        <b/>
        <sz val="12"/>
        <color rgb="FF000000"/>
        <rFont val="Arial"/>
        <family val="2"/>
        <charset val="1"/>
      </rPr>
      <t>2.542,70M²</t>
    </r>
  </si>
  <si>
    <t>04.30.020</t>
  </si>
  <si>
    <t>1.3</t>
  </si>
  <si>
    <t>RETIRADA DE CALHA METÁLICA E RUFOS, SEM REAPROVEITAMENTO</t>
  </si>
  <si>
    <t>M</t>
  </si>
  <si>
    <r>
      <rPr>
        <sz val="12"/>
        <color rgb="FF000000"/>
        <rFont val="Arial"/>
        <family val="2"/>
        <charset val="1"/>
      </rPr>
      <t xml:space="preserve">REMOÇÃO DE CALHA OU RUFO. 92,50+30,75+44,30+48,20+23,50+23,50+23,50 = </t>
    </r>
    <r>
      <rPr>
        <b/>
        <sz val="12"/>
        <color rgb="FF000000"/>
        <rFont val="Arial"/>
        <family val="2"/>
        <charset val="1"/>
      </rPr>
      <t xml:space="preserve">286,25 M + </t>
    </r>
    <r>
      <rPr>
        <sz val="12"/>
        <color rgb="FF000000"/>
        <rFont val="Arial"/>
        <family val="2"/>
        <charset val="1"/>
      </rPr>
      <t>44,30+23,50 =</t>
    </r>
    <r>
      <rPr>
        <b/>
        <sz val="12"/>
        <color rgb="FF000000"/>
        <rFont val="Arial"/>
        <family val="2"/>
        <charset val="1"/>
      </rPr>
      <t xml:space="preserve"> 67,80 M</t>
    </r>
  </si>
  <si>
    <t>05.07.050</t>
  </si>
  <si>
    <t>1.4</t>
  </si>
  <si>
    <t xml:space="preserve">RETIRADA COM TRANSPORTE DE  ENTULHO </t>
  </si>
  <si>
    <t>REMOÇÃO DE ENTULHO DE OBRA COM CAÇAMBA METÁLICA - MATERIAL VOLUMOSO E MISTURADO POR ALVENARIA, TERRA, MADEIRA, PAPEL, PLÁSTICO E METAL</t>
  </si>
  <si>
    <t>17.01.020</t>
  </si>
  <si>
    <t>1.5</t>
  </si>
  <si>
    <t>ACABAMENTO DE ALVENARIA</t>
  </si>
  <si>
    <r>
      <rPr>
        <sz val="12"/>
        <color rgb="FF000000"/>
        <rFont val="Arial"/>
        <family val="2"/>
        <charset val="1"/>
      </rPr>
      <t xml:space="preserve">ARGAMASSA DE REGULARIZAÇÃO E/OU PROTEÇÃO. 92,50+30,75+44,30+48,20+23,50+23,50+23,50 = 286,25 M X 0,20 X 0,05 = </t>
    </r>
    <r>
      <rPr>
        <b/>
        <sz val="12"/>
        <color rgb="FF000000"/>
        <rFont val="Arial"/>
        <family val="2"/>
        <charset val="1"/>
      </rPr>
      <t>2,90 M³</t>
    </r>
  </si>
  <si>
    <t>17.02.160</t>
  </si>
  <si>
    <t>1.6</t>
  </si>
  <si>
    <t>RECONSTITUIÇÃO DE ACABAMENTO COM EMBOÇO/REBOCO NAS PAREDES COMPROMETIDAS COM A DEMOLIÇÃO DA PLATIBANDA E RETIRADA DAS TELHAS EXISTENTES. Lado Interno e externo das paredes.</t>
  </si>
  <si>
    <r>
      <rPr>
        <sz val="12"/>
        <color rgb="FF000000"/>
        <rFont val="Arial"/>
        <family val="2"/>
        <charset val="1"/>
      </rPr>
      <t xml:space="preserve">EMBOÇO DESEMPENADO COM ARGAMASSA INDUSTRIALIZADA.  92,50+30,75+44,30+48,20+23,50+23,50+23,50 = 286,25 M X 0,25 X 2 = </t>
    </r>
    <r>
      <rPr>
        <b/>
        <sz val="12"/>
        <color rgb="FF000000"/>
        <rFont val="Arial"/>
        <family val="2"/>
        <charset val="1"/>
      </rPr>
      <t>143,15 M²</t>
    </r>
  </si>
  <si>
    <t>SINAPI</t>
  </si>
  <si>
    <t>1.7</t>
  </si>
  <si>
    <t>AUXILIO NA RETIRADA, RECOLOCAÇÃO E COMPLEMENTO DE TELHAS NOVAS</t>
  </si>
  <si>
    <t>CHP</t>
  </si>
  <si>
    <r>
      <rPr>
        <sz val="12"/>
        <color rgb="FF000000"/>
        <rFont val="Arial"/>
        <family val="2"/>
        <charset val="1"/>
      </rPr>
      <t>GUINDASTE HIDRÁULICO AUTOPROPELIDO, COM LANÇA TELESCÓPICA 28,80 M, CAPACIDADE MÁXIMA 30 T, POTÊNCIA 97 KW, TRAÇÃO 4 X 4 - CHP DIURNO. 5 DIAS POR 4 HORAS =</t>
    </r>
    <r>
      <rPr>
        <b/>
        <sz val="12"/>
        <color rgb="FF000000"/>
        <rFont val="Arial"/>
        <family val="2"/>
        <charset val="1"/>
      </rPr>
      <t xml:space="preserve"> 20 HORAS</t>
    </r>
  </si>
  <si>
    <t>16.13.070</t>
  </si>
  <si>
    <t>1.8</t>
  </si>
  <si>
    <t>COMPLEMENTO DE TELHA</t>
  </si>
  <si>
    <r>
      <rPr>
        <sz val="12"/>
        <color rgb="FF000000"/>
        <rFont val="Arial"/>
        <family val="2"/>
        <charset val="1"/>
      </rPr>
      <t xml:space="preserve">TELHAMENTO EM CHAPA DE AÇO PRÉ-PINTADA COM EPÓXI E POLIÉSTER, TIPO SANDUÍCHE, ESPESSURA DE 0,50 MM, COM POLIURETANO. 92,50+30,75+44,30+48,20+23,50+23,50+23,50 = 286,25 X 0,80 M DE COMPRIMENTO = </t>
    </r>
    <r>
      <rPr>
        <b/>
        <sz val="12"/>
        <color rgb="FF000000"/>
        <rFont val="Arial"/>
        <family val="2"/>
        <charset val="1"/>
      </rPr>
      <t>229,00 M²</t>
    </r>
  </si>
  <si>
    <t>32.16.020</t>
  </si>
  <si>
    <t>1.9</t>
  </si>
  <si>
    <t>REPAROS DE FUROS NAS TELHAS EXISTENTES</t>
  </si>
  <si>
    <t>IMPERMEABILIZAÇÃO EM PINTURA DE ASFALTO OXIDADO COM SOLVENTES ORGÂNICOS, SOBRE METAL. REPAROS NAS TELHAS EXISTENTES COM TRATAMETNO IMPERMEABILIZANTE PONTUAL EM FUROS DE PARAFUSO E OUTRAS INTERCORRENCIAS QUE GERAM INFILTRAÇÃO DE AGUAS PLUVIAIS PELA COBERTURA. 2542,70 M² X 15% = 381,40 M²</t>
  </si>
  <si>
    <t>02.03.110</t>
  </si>
  <si>
    <t>1.10</t>
  </si>
  <si>
    <t>TAPUME MÓVEL PARA FECHAMENTO DE ÁREAS</t>
  </si>
  <si>
    <r>
      <rPr>
        <sz val="12"/>
        <color rgb="FF000000"/>
        <rFont val="Arial"/>
        <family val="2"/>
        <charset val="1"/>
      </rPr>
      <t xml:space="preserve">TAPUME MÓVEL PARA FECHAMENTO DE ÁREAS. A SER UTILIZADO NA LATERAL DA AVENIDA NAIR SOARES DE MACEDO FATTORI:  100 X 2,00 = </t>
    </r>
    <r>
      <rPr>
        <b/>
        <sz val="12"/>
        <color rgb="FF000000"/>
        <rFont val="Arial"/>
        <family val="2"/>
        <charset val="1"/>
      </rPr>
      <t xml:space="preserve">200 M² </t>
    </r>
  </si>
  <si>
    <t>02.05.212</t>
  </si>
  <si>
    <t>1.11</t>
  </si>
  <si>
    <t>UTILIZAÇÃO PARA DEMOLIÇÃO DE ALVENARIA DA PLATIBANDA</t>
  </si>
  <si>
    <t>M²/MES</t>
  </si>
  <si>
    <r>
      <rPr>
        <sz val="12"/>
        <color rgb="FF000000"/>
        <rFont val="Arial"/>
        <family val="2"/>
        <charset val="1"/>
      </rPr>
      <t>ANDAIME TUBULAR FACHADEIRO COM PISO METÁLICO E SAPATAS AJUSTÁVEIS. 50 M X 6M DE ALTURA = 150</t>
    </r>
    <r>
      <rPr>
        <b/>
        <sz val="12"/>
        <color rgb="FF000000"/>
        <rFont val="Arial"/>
        <family val="2"/>
        <charset val="1"/>
      </rPr>
      <t xml:space="preserve"> </t>
    </r>
    <r>
      <rPr>
        <sz val="12"/>
        <color rgb="FF000000"/>
        <rFont val="Arial"/>
        <family val="2"/>
        <charset val="1"/>
      </rPr>
      <t>M² X 2 MESES</t>
    </r>
    <r>
      <rPr>
        <b/>
        <sz val="12"/>
        <color rgb="FF000000"/>
        <rFont val="Arial"/>
        <family val="2"/>
        <charset val="1"/>
      </rPr>
      <t xml:space="preserve"> = 300 M²/MES</t>
    </r>
  </si>
  <si>
    <t>02.05.090</t>
  </si>
  <si>
    <t>1.12</t>
  </si>
  <si>
    <t>MONTAGEM E DESMONTAGEM DE ANDAIME TUBULAR FACHADEIRO COM ALTURA ATÉ 10 M</t>
  </si>
  <si>
    <t>32.20.066</t>
  </si>
  <si>
    <t>1.13</t>
  </si>
  <si>
    <t>PARA PROTEÇÃO DA COBERTURA ENQUANTO DESCOBERTO</t>
  </si>
  <si>
    <t>LONA PLÁSTICA EM POLIETILENO, 150 MICRAS, PARA CAMADA SEPARADORA DE PISO/PAVIMENTO</t>
  </si>
  <si>
    <t>16.33.062</t>
  </si>
  <si>
    <t>1.14</t>
  </si>
  <si>
    <t>COLOCAÇÃO DE CALHA NOVA CONFORME INDICADO EM PROJETO COM REVISÃO DE TAMANHO.</t>
  </si>
  <si>
    <t>CALHA, RUFO, AFINS EM CHAPA GALVANIZADA Nº 24 - CORTE 1,00 M</t>
  </si>
  <si>
    <t>46.03.060</t>
  </si>
  <si>
    <t>1.15</t>
  </si>
  <si>
    <t>CONDUTOR PARA AGUAS PLUVIAIS NA CALHA NOVA</t>
  </si>
  <si>
    <r>
      <rPr>
        <sz val="12"/>
        <color rgb="FF000000"/>
        <rFont val="Arial"/>
        <family val="2"/>
        <charset val="1"/>
      </rPr>
      <t>TUBO DE PVC RÍGIDO PXB COM VIROLA E ANEL DE BORRACHA, LINHA ESGOTO SÉRIE REFORÇADA ´R´. DN= 150 MM, INCLUSIVE CONEXÕES. 6 X 4 M =</t>
    </r>
    <r>
      <rPr>
        <b/>
        <sz val="12"/>
        <color rgb="FF000000"/>
        <rFont val="Arial"/>
        <family val="2"/>
        <charset val="1"/>
      </rPr>
      <t xml:space="preserve"> 24 M</t>
    </r>
  </si>
  <si>
    <t>SUBTOTAL</t>
  </si>
  <si>
    <t>2.0</t>
  </si>
  <si>
    <t>PINTURA DE PAREDES INTERNAS E EXTERNAS</t>
  </si>
  <si>
    <t>33.02.060</t>
  </si>
  <si>
    <t>2.1</t>
  </si>
  <si>
    <t>EMASSEAMENTO DE PAREDES  EM GERAL</t>
  </si>
  <si>
    <t>APLICAÇÃO E LIXAMENTO DE MASSA LÁTEX EM PAREDES, UMA DEMÃO. ARMAZEM PRINCIPAL – BOXISTAS: 4,00 +13,85 + 11,90 + 4,00 + 15,85 + 8,00; PAREDES ENTRE BANHEIROS INTERNOS: 19,20 PAREDES ENTRE BANHEIROS EXTERNOS; 4,95; GUARITA: 12,70 = 94,45 M x 4(ALTURA MEDIA) = 377,80 M²</t>
  </si>
  <si>
    <t>2.2</t>
  </si>
  <si>
    <t>PINTURA INTERNA PAREDE  ARMAZEM BOXES E LANCHONETES, GUARITA DE ENTRADA.</t>
  </si>
  <si>
    <t>APLICAÇÃO MANUAL DE PINTURA COM TINTA LÁTEX ACRÍLICA EM PAREDES, DUAS DEMÃOS. ARMAZEM PRINCIPAL – BOXISTAS: 4,00 +13,85 + 11,90 + 4,00 + 15,85 + 8,00; PAREDES ENTRE BANHEIROS INTERNOS: 19,20 PAREDES ENTRE BANHEIROS EXTERNOS; 4,95; GUARITA: 12,70= 94,45 M x 4(ALTURA MEDIA) = 377,80 M²</t>
  </si>
  <si>
    <t>2.3</t>
  </si>
  <si>
    <t>PINTURA EXTERNA PAREDE E TETO, GUARITA DE ENTRADA, MURO DE DIVISA COM TEXTURA.</t>
  </si>
  <si>
    <t xml:space="preserve">APLICAÇÃO MANUAL DE PINTURA COM TINTA LÁTEX ACRÍLICA EM TETO, DUAS DEMÃOS.246,50X6,00=1479,00 M²; 142,05 X6,00 =852,30 M²; 13,90X4,00 = 55,60M²; 32,85X8,00 =262,80 M²; 100,80X6,00 = 604,80 M²; MUROS: 22,85 X3,00 = 68,55M²;119,60X5 = 597,50M²; TETOS: PRAÇA DE ALIMENTAÇÃO SOBRE LAJE/FORRO =123,96 M²; ENTRADA DOS BANHEIROS EXTERNOS = 4,96 M²; </t>
  </si>
  <si>
    <t>2.4</t>
  </si>
  <si>
    <t>PINTURA DE ACABAMENTO  EM ESTRUTURA METÁLICA – ESTRUTURA SOBRE GUARITA – ENTRADA PRINCIPAL DE VEICULOS</t>
  </si>
  <si>
    <t>PINTURA COM TINTA ALQUÍDICA DE ACABAMENTO (ESMALTE SINTÉTICO ACETINADO) APLICADA A ROLO OU PINCEL SOBRE SUPERFÍCIES METÁLICAS EXECUTADO EM OBRA (POR DEMÃO). SOBRE PINTURA DE FUNDO DE FABRICA. 6,80x0,50 x2 =6,80m²</t>
  </si>
  <si>
    <t>2.5</t>
  </si>
  <si>
    <t xml:space="preserve">PINTURA DOS PORTÕES </t>
  </si>
  <si>
    <t>PINTURA COM TINTA ALQUÍDICA DE ACABAMENTO (ESMALTE SINTÉTICO ACETINADO) APLICADA A ROLO OU PINCEL SOBRE SUPERFÍCIES METÁLICAS EXECUTADO EM OBRA (POR DEMÃO). SOBRE PINTURA DE FUNDO DE FABRICA.PORTÃO 6,00X3,00 X2 = 36 M²; 4,70 X3,00=14,10 M²; 3,65X3,00=10,95 M². TOTAL = 61,05 X FATOR 2 = 122,10 M²+14,40 = 136,50 M²+39,80 M² = 176,30 M²</t>
  </si>
  <si>
    <t>3.0</t>
  </si>
  <si>
    <t>REFORMA E ADAPTAÇÃO DE SALA PARA REFEITÓRIO E VESTIÁRIO</t>
  </si>
  <si>
    <t>14.30.260</t>
  </si>
  <si>
    <t>3.1</t>
  </si>
  <si>
    <t>Divisória em placas de gesso acartonado, resistência ao fogo 30 minutos, espessura 73/48mm - 1ST / 1ST</t>
  </si>
  <si>
    <t>1,50X2,20M = 3,30 M²</t>
  </si>
  <si>
    <t>33.06.020</t>
  </si>
  <si>
    <t>3.2</t>
  </si>
  <si>
    <t>PINTURA EM PISOS</t>
  </si>
  <si>
    <t>Acrílico para quadras e pisos cimentados17,51M²+11,15+(4,4 X1,25 = 5,50 M²)+5,00M² =  39,20 M²</t>
  </si>
  <si>
    <t>18.06.102</t>
  </si>
  <si>
    <t>3.3</t>
  </si>
  <si>
    <t>Placa cerâmica esmaltada PEI-5 para área interna, grupo de absorção BIIb, resistência química B, assentado com argamassa colante industrializada</t>
  </si>
  <si>
    <t>PAREDES BANHEIRO. 8,70 X 2,20 = 19,15 M²</t>
  </si>
  <si>
    <t>18.06.410</t>
  </si>
  <si>
    <t>3.4</t>
  </si>
  <si>
    <t>Rejuntamento em placas cerâmicas com argamassa industrializada para rejunte, juntas acima de 3 até 5 mm</t>
  </si>
  <si>
    <t>24.03.310</t>
  </si>
  <si>
    <t>3.5</t>
  </si>
  <si>
    <t>Corrimão tubular em aço galvanizado, diâmetro 1 1/2´</t>
  </si>
  <si>
    <t>ESCADA. DOIS LADOS</t>
  </si>
  <si>
    <t>25.01.380</t>
  </si>
  <si>
    <t>3.6</t>
  </si>
  <si>
    <t>Caixilho em alumínio de correr com vidro – branco</t>
  </si>
  <si>
    <t>1 UNIDADES DE 2,00 M X 1,20 = 2,40 M</t>
  </si>
  <si>
    <t>25.02.211</t>
  </si>
  <si>
    <t>3.7</t>
  </si>
  <si>
    <t>Porta veneziana de abrir em alumínio - cor branca</t>
  </si>
  <si>
    <t>PORTA DO BANHEIRO. 0,80 X 2,20 = 1,76 M²</t>
  </si>
  <si>
    <t>32.06.231</t>
  </si>
  <si>
    <t>3.8</t>
  </si>
  <si>
    <t>Película de controle solar refletiva na cor prata, aplicado em vidros</t>
  </si>
  <si>
    <t>32.17.030</t>
  </si>
  <si>
    <t>3.9</t>
  </si>
  <si>
    <t>Impermeabilização em argamassa polimérica para umidade e água de percolação</t>
  </si>
  <si>
    <t>PAREDES DO BANHEIRO, REFEITORIO/VESTIÁRIO. 8,70 X2,20 + 16,90X2,20 = 56,35 M²</t>
  </si>
  <si>
    <t>33.01.280</t>
  </si>
  <si>
    <t>3.10</t>
  </si>
  <si>
    <t>Reparo de trincas rasas até 5 mm de largura, na massa</t>
  </si>
  <si>
    <t>33.01.350</t>
  </si>
  <si>
    <t>3.11</t>
  </si>
  <si>
    <t>Preparo de base para superfície metálica com fundo antioxidante</t>
  </si>
  <si>
    <t>3.12</t>
  </si>
  <si>
    <t>Massa corrida a base de PVA</t>
  </si>
  <si>
    <t>PAREDES DO BANHEIRO ACIMA DO BARRADO DE AZULEJO, REFEITORIO/VESTIÁRIO, ESCADA. 8,70 X1,20 + 16,90X3,40 = 56,35 M² + 13,90X7,40 = 102,86 M² = 159,21M²</t>
  </si>
  <si>
    <t>33.10.010</t>
  </si>
  <si>
    <t>3.13</t>
  </si>
  <si>
    <t>Tinta látex antimofo em massa, inclusive preparo</t>
  </si>
  <si>
    <t>35.20.010</t>
  </si>
  <si>
    <t>3.14</t>
  </si>
  <si>
    <t>Tela em polietileno, malha 10 x 10 cm, fio 2 mm</t>
  </si>
  <si>
    <t>PRAÇA DE ALIMENTAÇÃO.</t>
  </si>
  <si>
    <t>38.04.040</t>
  </si>
  <si>
    <t>3.15</t>
  </si>
  <si>
    <t>Eletroduto galvanizado conforme NBR13057 -  3/4´ com acessórios</t>
  </si>
  <si>
    <t>39.02.016</t>
  </si>
  <si>
    <t>3.16</t>
  </si>
  <si>
    <t>Cabo de cobre de 2,5 mm², isolamento 750 V - isolação em PVC 70°C</t>
  </si>
  <si>
    <t>40.04.450</t>
  </si>
  <si>
    <t>3.17</t>
  </si>
  <si>
    <t>Tomada 2P+T de 10 A - 250 V, completa</t>
  </si>
  <si>
    <t>CJ</t>
  </si>
  <si>
    <t>40.04.460</t>
  </si>
  <si>
    <t>3.18</t>
  </si>
  <si>
    <t>Tomada 2P+T de 20 A - 250 V, completa</t>
  </si>
  <si>
    <t>40.05.020</t>
  </si>
  <si>
    <t>3.19</t>
  </si>
  <si>
    <t>Interruptor com 1 tecla simples e placa</t>
  </si>
  <si>
    <t>40.06.040</t>
  </si>
  <si>
    <t>3.20</t>
  </si>
  <si>
    <t>Condulete metálico de 3/4´</t>
  </si>
  <si>
    <t>41.02.551</t>
  </si>
  <si>
    <t>3.21</t>
  </si>
  <si>
    <t>Lâmpada LED tubular T8 com base G13, de 1850 até 2000 Im - 18 a 20 W</t>
  </si>
  <si>
    <t>41.31.040</t>
  </si>
  <si>
    <t>3.22</t>
  </si>
  <si>
    <t>Luminária LED retangular de sobrepor com difusor translúcido, 4000 K, fluxo luminoso de 3690 a 4800 lm, potência de 35 W a 41 W</t>
  </si>
  <si>
    <t>43.02.080</t>
  </si>
  <si>
    <t>3.23</t>
  </si>
  <si>
    <t>Chuveiro elétrico de 6.500W / 220V com resistência blindada</t>
  </si>
  <si>
    <t>44.01.270</t>
  </si>
  <si>
    <t>3.24</t>
  </si>
  <si>
    <t>Cuba de louça de embutir oval</t>
  </si>
  <si>
    <t>44.01.800</t>
  </si>
  <si>
    <t>3.25</t>
  </si>
  <si>
    <t>Bacia sifonada com caixa de descarga acoplada sem tampa - 6 litros</t>
  </si>
  <si>
    <t>44.02.062</t>
  </si>
  <si>
    <t>3.26</t>
  </si>
  <si>
    <t>Tampo/bancada em granito, com frontão, espessura de 2 cm, acabamento polido</t>
  </si>
  <si>
    <t>44.03.050</t>
  </si>
  <si>
    <t>3.27</t>
  </si>
  <si>
    <t>Dispenser papel higiênico em ABS para rolão 300 / 600 m, com visor</t>
  </si>
  <si>
    <t>44.03.130</t>
  </si>
  <si>
    <t>3.28</t>
  </si>
  <si>
    <t>Saboneteira tipo dispenser, para refil de 800 ml</t>
  </si>
  <si>
    <t>44.03.180</t>
  </si>
  <si>
    <t>3.29</t>
  </si>
  <si>
    <t>Dispenser toalheiro em ABS, para folhas</t>
  </si>
  <si>
    <t>44.03.400</t>
  </si>
  <si>
    <t>3.30</t>
  </si>
  <si>
    <t>Torneira curta com rosca para uso geral, em latão fundido cromado, DN= 3/4´</t>
  </si>
  <si>
    <t>44.03.645</t>
  </si>
  <si>
    <t>3.31</t>
  </si>
  <si>
    <t>Torneira de mesa automática, acionamento hidromecânico, em latão cromado, DN= 1/2´ou 3/4´</t>
  </si>
  <si>
    <t>44.04.030</t>
  </si>
  <si>
    <t>3.32</t>
  </si>
  <si>
    <t>Prateleira em granito com espessura de 2 cm</t>
  </si>
  <si>
    <t>1,50 X0,4X4 =2,40 M²</t>
  </si>
  <si>
    <t>44.20.010</t>
  </si>
  <si>
    <t>3.33</t>
  </si>
  <si>
    <t>Sifão plástico sanfonado universal de 1´</t>
  </si>
  <si>
    <t>44.20.100</t>
  </si>
  <si>
    <t>3.34</t>
  </si>
  <si>
    <t>Engate flexível metálico DN= 1/2´</t>
  </si>
  <si>
    <t>44.20.280</t>
  </si>
  <si>
    <t>3.35</t>
  </si>
  <si>
    <t>Tampa de plástico para bacia sanitária</t>
  </si>
  <si>
    <t>44.20.300</t>
  </si>
  <si>
    <t>3.36</t>
  </si>
  <si>
    <t>Bolsa para bacia sanitária</t>
  </si>
  <si>
    <t>44.20.390</t>
  </si>
  <si>
    <t>3.37</t>
  </si>
  <si>
    <t>Válvula de PVC para lavatório</t>
  </si>
  <si>
    <t>46.01.020</t>
  </si>
  <si>
    <t>3.38</t>
  </si>
  <si>
    <t>Tubo de PVC rígido soldável marrom, DN= 25 mm, (3/4´), inclusive conexões</t>
  </si>
  <si>
    <t>46.01.040</t>
  </si>
  <si>
    <t>3.39</t>
  </si>
  <si>
    <t>Tubo de PVC rígido soldável marrom, DN= 40 mm, (1 1/4´), inclusive conexões</t>
  </si>
  <si>
    <t>46.01.050</t>
  </si>
  <si>
    <t>3.40</t>
  </si>
  <si>
    <t>Tubo de PVC rígido soldável marrom, DN= 50 mm, (1 1/2´), inclusive conexões</t>
  </si>
  <si>
    <t>46.03.038</t>
  </si>
  <si>
    <t>3.41</t>
  </si>
  <si>
    <t>Tubo de PVC rígido PxB com virola e anel de borracha, linha esgoto série reforçada ´R´, DN= 50 mm, inclusive conexões</t>
  </si>
  <si>
    <t>46.03.050</t>
  </si>
  <si>
    <t>3.42</t>
  </si>
  <si>
    <t>Tubo de PVC rígido PxB com virola e anel de borracha, linha esgoto série reforçada ´R´, DN= 100 mm, inclusive conexões</t>
  </si>
  <si>
    <t>46.03.080</t>
  </si>
  <si>
    <t>3.43</t>
  </si>
  <si>
    <t>Tubo de PVC rígido, pontas lisas, soldável, linha esgoto série reforçada ´R´, DN= 40 mm, inclusive conexões</t>
  </si>
  <si>
    <t>TOTAL</t>
  </si>
  <si>
    <t xml:space="preserve">CUSTO HORÁRIO PRODUTIVO </t>
  </si>
  <si>
    <t>Alessandra Erasto Bueno Reis Patacho</t>
  </si>
  <si>
    <t>Eng.ª Civil e de Segurança do Trabalho</t>
  </si>
  <si>
    <t>Encarregada do Setor de Segurança/Portaria 8070/2021</t>
  </si>
  <si>
    <t>CREA 5060530740</t>
  </si>
  <si>
    <t>CRONOGRAMA BASICO</t>
  </si>
  <si>
    <t>REFORMA E ADAPTAÇÃO DE COBERTURA, SALA PARA REFEITORIO/VESTIÁRIO FUNCIONARIOS E PINTURA DO PREDIO</t>
  </si>
  <si>
    <t>MÊS 01</t>
  </si>
  <si>
    <t>MÊS 02</t>
  </si>
  <si>
    <t>MÊS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</si>
</sst>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MS Sans Serif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CCCCFF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Border="1"/>
    <xf numFmtId="4" fontId="0" fillId="0" borderId="2" xfId="0" applyNumberFormat="1" applyBorder="1" applyAlignment="1">
      <alignment vertical="center"/>
    </xf>
    <xf numFmtId="4" fontId="0" fillId="4" borderId="2" xfId="0" applyNumberFormat="1" applyFill="1" applyBorder="1" applyAlignment="1">
      <alignment vertical="center"/>
    </xf>
    <xf numFmtId="0" fontId="0" fillId="4" borderId="2" xfId="0" applyFill="1" applyBorder="1"/>
    <xf numFmtId="0" fontId="0" fillId="4" borderId="2" xfId="0" applyFill="1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zoomScale="74" zoomScaleNormal="74" zoomScaleSheetLayoutView="74" zoomScalePageLayoutView="75" workbookViewId="0">
      <selection activeCell="A82" sqref="A82:M82"/>
    </sheetView>
  </sheetViews>
  <sheetFormatPr defaultColWidth="8.85546875" defaultRowHeight="15" x14ac:dyDescent="0.25"/>
  <cols>
    <col min="2" max="2" width="16.85546875" customWidth="1"/>
    <col min="4" max="4" width="53.5703125" customWidth="1"/>
    <col min="6" max="6" width="12" customWidth="1"/>
    <col min="7" max="8" width="14.5703125" customWidth="1"/>
    <col min="9" max="9" width="14.140625" customWidth="1"/>
    <col min="13" max="13" width="44.42578125" customWidth="1"/>
    <col min="16384" max="16384" width="11.5703125" customWidth="1"/>
  </cols>
  <sheetData>
    <row r="1" spans="1:17" ht="24.9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7" ht="24.9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7" ht="24.95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7" ht="31.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 ht="24.95" customHeight="1" x14ac:dyDescent="0.2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9" t="s">
        <v>10</v>
      </c>
      <c r="H5" s="16" t="s">
        <v>11</v>
      </c>
      <c r="I5" s="9" t="s">
        <v>12</v>
      </c>
      <c r="J5" s="13" t="s">
        <v>13</v>
      </c>
      <c r="K5" s="13"/>
      <c r="L5" s="13"/>
      <c r="M5" s="13"/>
      <c r="N5" s="17"/>
      <c r="O5" s="17"/>
    </row>
    <row r="6" spans="1:17" ht="24.95" customHeight="1" x14ac:dyDescent="0.25">
      <c r="A6" s="10"/>
      <c r="B6" s="10"/>
      <c r="C6" s="10"/>
      <c r="D6" s="10"/>
      <c r="E6" s="10"/>
      <c r="F6" s="10"/>
      <c r="G6" s="10"/>
      <c r="H6" s="18">
        <v>0.24229999999999999</v>
      </c>
      <c r="I6" s="9"/>
      <c r="J6" s="13"/>
      <c r="K6" s="13"/>
      <c r="L6" s="13"/>
      <c r="M6" s="13"/>
      <c r="N6" s="17"/>
      <c r="O6" s="17"/>
    </row>
    <row r="7" spans="1:17" ht="36.75" customHeight="1" x14ac:dyDescent="0.25">
      <c r="A7" s="19"/>
      <c r="B7" s="20"/>
      <c r="C7" s="21" t="s">
        <v>14</v>
      </c>
      <c r="D7" s="22" t="s">
        <v>15</v>
      </c>
      <c r="E7" s="19"/>
      <c r="F7" s="23"/>
      <c r="G7" s="23"/>
      <c r="H7" s="24">
        <v>1.2423</v>
      </c>
      <c r="I7" s="25"/>
      <c r="J7" s="8"/>
      <c r="K7" s="8"/>
      <c r="L7" s="8"/>
      <c r="M7" s="8"/>
      <c r="N7" s="7"/>
      <c r="O7" s="7"/>
      <c r="P7" s="7"/>
      <c r="Q7" s="7"/>
    </row>
    <row r="8" spans="1:17" ht="94.5" customHeight="1" x14ac:dyDescent="0.25">
      <c r="A8" s="15" t="s">
        <v>16</v>
      </c>
      <c r="B8" s="15" t="s">
        <v>17</v>
      </c>
      <c r="C8" s="15" t="s">
        <v>18</v>
      </c>
      <c r="D8" s="14" t="s">
        <v>19</v>
      </c>
      <c r="E8" s="26" t="s">
        <v>20</v>
      </c>
      <c r="F8" s="27">
        <v>34.450000000000003</v>
      </c>
      <c r="G8" s="27">
        <v>74.28</v>
      </c>
      <c r="H8" s="28">
        <f t="shared" ref="H8:H22" si="0">G8*$H$7</f>
        <v>92.278043999999994</v>
      </c>
      <c r="I8" s="28">
        <f t="shared" ref="I8:I22" si="1">F8*H8</f>
        <v>3178.9786158000002</v>
      </c>
      <c r="J8" s="11" t="s">
        <v>21</v>
      </c>
      <c r="K8" s="11"/>
      <c r="L8" s="11"/>
      <c r="M8" s="11"/>
    </row>
    <row r="9" spans="1:17" ht="81.599999999999994" customHeight="1" x14ac:dyDescent="0.25">
      <c r="A9" s="15" t="s">
        <v>16</v>
      </c>
      <c r="B9" s="16" t="s">
        <v>22</v>
      </c>
      <c r="C9" s="15" t="s">
        <v>23</v>
      </c>
      <c r="D9" s="14" t="s">
        <v>24</v>
      </c>
      <c r="E9" s="15" t="s">
        <v>25</v>
      </c>
      <c r="F9" s="28">
        <v>2542.6999999999998</v>
      </c>
      <c r="G9" s="28">
        <v>7.43</v>
      </c>
      <c r="H9" s="28">
        <f t="shared" si="0"/>
        <v>9.2302889999999991</v>
      </c>
      <c r="I9" s="28">
        <f t="shared" si="1"/>
        <v>23469.855840299995</v>
      </c>
      <c r="J9" s="6" t="s">
        <v>26</v>
      </c>
      <c r="K9" s="6"/>
      <c r="L9" s="6"/>
      <c r="M9" s="6"/>
    </row>
    <row r="10" spans="1:17" ht="55.15" customHeight="1" x14ac:dyDescent="0.25">
      <c r="A10" s="15" t="s">
        <v>16</v>
      </c>
      <c r="B10" s="16" t="s">
        <v>27</v>
      </c>
      <c r="C10" s="15" t="s">
        <v>28</v>
      </c>
      <c r="D10" s="14" t="s">
        <v>29</v>
      </c>
      <c r="E10" s="15" t="s">
        <v>30</v>
      </c>
      <c r="F10" s="28">
        <v>354.05</v>
      </c>
      <c r="G10" s="28">
        <v>4.2699999999999996</v>
      </c>
      <c r="H10" s="28">
        <f t="shared" si="0"/>
        <v>5.3046209999999991</v>
      </c>
      <c r="I10" s="28">
        <f t="shared" si="1"/>
        <v>1878.1010650499998</v>
      </c>
      <c r="J10" s="6" t="s">
        <v>31</v>
      </c>
      <c r="K10" s="6"/>
      <c r="L10" s="6"/>
      <c r="M10" s="6"/>
    </row>
    <row r="11" spans="1:17" ht="58.15" customHeight="1" x14ac:dyDescent="0.25">
      <c r="A11" s="15" t="s">
        <v>16</v>
      </c>
      <c r="B11" s="15" t="s">
        <v>32</v>
      </c>
      <c r="C11" s="15" t="s">
        <v>33</v>
      </c>
      <c r="D11" s="14" t="s">
        <v>34</v>
      </c>
      <c r="E11" s="15" t="s">
        <v>20</v>
      </c>
      <c r="F11" s="27">
        <v>34.450000000000003</v>
      </c>
      <c r="G11" s="27">
        <v>120.44</v>
      </c>
      <c r="H11" s="28">
        <f t="shared" si="0"/>
        <v>149.622612</v>
      </c>
      <c r="I11" s="28">
        <f t="shared" si="1"/>
        <v>5154.4989834000007</v>
      </c>
      <c r="J11" s="11" t="s">
        <v>35</v>
      </c>
      <c r="K11" s="11"/>
      <c r="L11" s="11"/>
      <c r="M11" s="11"/>
    </row>
    <row r="12" spans="1:17" ht="63.4" customHeight="1" x14ac:dyDescent="0.25">
      <c r="A12" s="15" t="s">
        <v>16</v>
      </c>
      <c r="B12" s="15" t="s">
        <v>36</v>
      </c>
      <c r="C12" s="15" t="s">
        <v>37</v>
      </c>
      <c r="D12" s="14" t="s">
        <v>38</v>
      </c>
      <c r="E12" s="26" t="s">
        <v>20</v>
      </c>
      <c r="F12" s="27">
        <v>2.9</v>
      </c>
      <c r="G12" s="27">
        <v>757.58</v>
      </c>
      <c r="H12" s="28">
        <f t="shared" si="0"/>
        <v>941.14163400000007</v>
      </c>
      <c r="I12" s="28">
        <f t="shared" si="1"/>
        <v>2729.3107386000001</v>
      </c>
      <c r="J12" s="11" t="s">
        <v>39</v>
      </c>
      <c r="K12" s="11"/>
      <c r="L12" s="11"/>
      <c r="M12" s="11"/>
    </row>
    <row r="13" spans="1:17" ht="80.650000000000006" customHeight="1" x14ac:dyDescent="0.25">
      <c r="A13" s="15" t="s">
        <v>16</v>
      </c>
      <c r="B13" s="15" t="s">
        <v>40</v>
      </c>
      <c r="C13" s="15" t="s">
        <v>41</v>
      </c>
      <c r="D13" s="14" t="s">
        <v>42</v>
      </c>
      <c r="E13" s="26" t="s">
        <v>25</v>
      </c>
      <c r="F13" s="27">
        <v>143.15</v>
      </c>
      <c r="G13" s="27">
        <v>53.22</v>
      </c>
      <c r="H13" s="28">
        <f t="shared" si="0"/>
        <v>66.115206000000001</v>
      </c>
      <c r="I13" s="28">
        <f t="shared" si="1"/>
        <v>9464.3917388999998</v>
      </c>
      <c r="J13" s="11" t="s">
        <v>43</v>
      </c>
      <c r="K13" s="11"/>
      <c r="L13" s="11"/>
      <c r="M13" s="11"/>
    </row>
    <row r="14" spans="1:17" ht="63.4" customHeight="1" x14ac:dyDescent="0.25">
      <c r="A14" s="15" t="s">
        <v>44</v>
      </c>
      <c r="B14" s="15">
        <v>89272</v>
      </c>
      <c r="C14" s="15" t="s">
        <v>45</v>
      </c>
      <c r="D14" s="14" t="s">
        <v>46</v>
      </c>
      <c r="E14" s="26" t="s">
        <v>47</v>
      </c>
      <c r="F14" s="27">
        <v>20</v>
      </c>
      <c r="G14" s="27">
        <v>217.29</v>
      </c>
      <c r="H14" s="28">
        <f t="shared" si="0"/>
        <v>269.939367</v>
      </c>
      <c r="I14" s="28">
        <f t="shared" si="1"/>
        <v>5398.7873399999999</v>
      </c>
      <c r="J14" s="11" t="s">
        <v>48</v>
      </c>
      <c r="K14" s="11"/>
      <c r="L14" s="11"/>
      <c r="M14" s="11"/>
    </row>
    <row r="15" spans="1:17" ht="63.4" customHeight="1" x14ac:dyDescent="0.25">
      <c r="A15" s="15" t="s">
        <v>16</v>
      </c>
      <c r="B15" s="15" t="s">
        <v>49</v>
      </c>
      <c r="C15" s="15" t="s">
        <v>50</v>
      </c>
      <c r="D15" s="14" t="s">
        <v>51</v>
      </c>
      <c r="E15" s="26" t="s">
        <v>25</v>
      </c>
      <c r="F15" s="27">
        <v>229</v>
      </c>
      <c r="G15" s="27">
        <v>162.28</v>
      </c>
      <c r="H15" s="28">
        <f t="shared" si="0"/>
        <v>201.60044399999998</v>
      </c>
      <c r="I15" s="28">
        <f t="shared" si="1"/>
        <v>46166.501675999993</v>
      </c>
      <c r="J15" s="11" t="s">
        <v>52</v>
      </c>
      <c r="K15" s="11"/>
      <c r="L15" s="11"/>
      <c r="M15" s="11"/>
    </row>
    <row r="16" spans="1:17" ht="84.6" customHeight="1" x14ac:dyDescent="0.25">
      <c r="A16" s="15" t="s">
        <v>16</v>
      </c>
      <c r="B16" s="15" t="s">
        <v>53</v>
      </c>
      <c r="C16" s="15" t="s">
        <v>54</v>
      </c>
      <c r="D16" s="14" t="s">
        <v>55</v>
      </c>
      <c r="E16" s="26" t="s">
        <v>25</v>
      </c>
      <c r="F16" s="27">
        <v>381.4</v>
      </c>
      <c r="G16" s="27">
        <v>15.71</v>
      </c>
      <c r="H16" s="28">
        <f t="shared" si="0"/>
        <v>19.516532999999999</v>
      </c>
      <c r="I16" s="28">
        <f t="shared" si="1"/>
        <v>7443.6056861999996</v>
      </c>
      <c r="J16" s="11" t="s">
        <v>56</v>
      </c>
      <c r="K16" s="11"/>
      <c r="L16" s="11"/>
      <c r="M16" s="11"/>
    </row>
    <row r="17" spans="1:13" ht="63.4" customHeight="1" x14ac:dyDescent="0.25">
      <c r="A17" s="15" t="s">
        <v>16</v>
      </c>
      <c r="B17" s="15" t="s">
        <v>57</v>
      </c>
      <c r="C17" s="15" t="s">
        <v>58</v>
      </c>
      <c r="D17" s="14" t="s">
        <v>59</v>
      </c>
      <c r="E17" s="26" t="s">
        <v>25</v>
      </c>
      <c r="F17" s="27">
        <v>200</v>
      </c>
      <c r="G17" s="27">
        <v>105.1</v>
      </c>
      <c r="H17" s="28">
        <f t="shared" si="0"/>
        <v>130.56573</v>
      </c>
      <c r="I17" s="28">
        <f t="shared" si="1"/>
        <v>26113.146000000001</v>
      </c>
      <c r="J17" s="11" t="s">
        <v>60</v>
      </c>
      <c r="K17" s="11"/>
      <c r="L17" s="11"/>
      <c r="M17" s="11"/>
    </row>
    <row r="18" spans="1:13" ht="63.4" customHeight="1" x14ac:dyDescent="0.25">
      <c r="A18" s="15" t="s">
        <v>16</v>
      </c>
      <c r="B18" s="15" t="s">
        <v>61</v>
      </c>
      <c r="C18" s="15" t="s">
        <v>62</v>
      </c>
      <c r="D18" s="14" t="s">
        <v>63</v>
      </c>
      <c r="E18" s="26" t="s">
        <v>64</v>
      </c>
      <c r="F18" s="27">
        <v>300</v>
      </c>
      <c r="G18" s="27">
        <v>20.93</v>
      </c>
      <c r="H18" s="28">
        <f t="shared" si="0"/>
        <v>26.001338999999998</v>
      </c>
      <c r="I18" s="28">
        <f t="shared" si="1"/>
        <v>7800.4016999999994</v>
      </c>
      <c r="J18" s="11" t="s">
        <v>65</v>
      </c>
      <c r="K18" s="11"/>
      <c r="L18" s="11"/>
      <c r="M18" s="11"/>
    </row>
    <row r="19" spans="1:13" ht="63.4" customHeight="1" x14ac:dyDescent="0.25">
      <c r="A19" s="15" t="s">
        <v>16</v>
      </c>
      <c r="B19" s="15" t="s">
        <v>66</v>
      </c>
      <c r="C19" s="15" t="s">
        <v>67</v>
      </c>
      <c r="D19" s="14" t="s">
        <v>63</v>
      </c>
      <c r="E19" s="26" t="s">
        <v>25</v>
      </c>
      <c r="F19" s="27">
        <v>300</v>
      </c>
      <c r="G19" s="27">
        <v>11.3</v>
      </c>
      <c r="H19" s="28">
        <f t="shared" si="0"/>
        <v>14.037990000000001</v>
      </c>
      <c r="I19" s="28">
        <f t="shared" si="1"/>
        <v>4211.3969999999999</v>
      </c>
      <c r="J19" s="11" t="s">
        <v>68</v>
      </c>
      <c r="K19" s="11"/>
      <c r="L19" s="11"/>
      <c r="M19" s="11"/>
    </row>
    <row r="20" spans="1:13" ht="63.4" customHeight="1" x14ac:dyDescent="0.25">
      <c r="A20" s="15" t="s">
        <v>16</v>
      </c>
      <c r="B20" s="15" t="s">
        <v>69</v>
      </c>
      <c r="C20" s="15" t="s">
        <v>70</v>
      </c>
      <c r="D20" s="14" t="s">
        <v>71</v>
      </c>
      <c r="E20" s="26" t="s">
        <v>25</v>
      </c>
      <c r="F20" s="28">
        <v>2542.6999999999998</v>
      </c>
      <c r="G20" s="27">
        <v>1.32</v>
      </c>
      <c r="H20" s="28">
        <f t="shared" si="0"/>
        <v>1.6398360000000001</v>
      </c>
      <c r="I20" s="28">
        <f t="shared" si="1"/>
        <v>4169.6109971999995</v>
      </c>
      <c r="J20" s="11" t="s">
        <v>72</v>
      </c>
      <c r="K20" s="11"/>
      <c r="L20" s="11"/>
      <c r="M20" s="11"/>
    </row>
    <row r="21" spans="1:13" ht="63.4" customHeight="1" x14ac:dyDescent="0.25">
      <c r="A21" s="15" t="s">
        <v>16</v>
      </c>
      <c r="B21" s="15" t="s">
        <v>73</v>
      </c>
      <c r="C21" s="15" t="s">
        <v>74</v>
      </c>
      <c r="D21" s="14" t="s">
        <v>75</v>
      </c>
      <c r="E21" s="26" t="s">
        <v>30</v>
      </c>
      <c r="F21" s="28">
        <v>67.8</v>
      </c>
      <c r="G21" s="27">
        <v>223.08</v>
      </c>
      <c r="H21" s="28">
        <f t="shared" si="0"/>
        <v>277.13228400000003</v>
      </c>
      <c r="I21" s="28">
        <f t="shared" si="1"/>
        <v>18789.568855199999</v>
      </c>
      <c r="J21" s="11" t="s">
        <v>76</v>
      </c>
      <c r="K21" s="11"/>
      <c r="L21" s="11"/>
      <c r="M21" s="11"/>
    </row>
    <row r="22" spans="1:13" ht="63.4" customHeight="1" x14ac:dyDescent="0.25">
      <c r="A22" s="15" t="s">
        <v>16</v>
      </c>
      <c r="B22" s="15" t="s">
        <v>77</v>
      </c>
      <c r="C22" s="15" t="s">
        <v>78</v>
      </c>
      <c r="D22" s="14" t="s">
        <v>79</v>
      </c>
      <c r="E22" s="26" t="s">
        <v>30</v>
      </c>
      <c r="F22" s="28">
        <v>24</v>
      </c>
      <c r="G22" s="27">
        <v>154.06</v>
      </c>
      <c r="H22" s="28">
        <f t="shared" si="0"/>
        <v>191.38873799999999</v>
      </c>
      <c r="I22" s="28">
        <f t="shared" si="1"/>
        <v>4593.3297119999997</v>
      </c>
      <c r="J22" s="11" t="s">
        <v>80</v>
      </c>
      <c r="K22" s="11"/>
      <c r="L22" s="11"/>
      <c r="M22" s="11"/>
    </row>
    <row r="23" spans="1:13" ht="33.75" customHeight="1" x14ac:dyDescent="0.25">
      <c r="A23" s="30"/>
      <c r="B23" s="30"/>
      <c r="C23" s="21"/>
      <c r="D23" s="31" t="s">
        <v>81</v>
      </c>
      <c r="E23" s="30"/>
      <c r="F23" s="30"/>
      <c r="G23" s="30"/>
      <c r="H23" s="23"/>
      <c r="I23" s="25">
        <f>SUM(I8:I22)</f>
        <v>170561.48594864999</v>
      </c>
      <c r="J23" s="5"/>
      <c r="K23" s="5"/>
      <c r="L23" s="5"/>
      <c r="M23" s="5"/>
    </row>
    <row r="24" spans="1:13" ht="33.75" customHeight="1" x14ac:dyDescent="0.25">
      <c r="A24" s="30"/>
      <c r="B24" s="30"/>
      <c r="C24" s="21" t="s">
        <v>82</v>
      </c>
      <c r="D24" s="31" t="s">
        <v>83</v>
      </c>
      <c r="E24" s="30"/>
      <c r="F24" s="30"/>
      <c r="G24" s="30"/>
      <c r="H24" s="23"/>
      <c r="I24" s="25"/>
      <c r="J24" s="4"/>
      <c r="K24" s="4"/>
      <c r="L24" s="4"/>
      <c r="M24" s="4"/>
    </row>
    <row r="25" spans="1:13" ht="73.7" customHeight="1" x14ac:dyDescent="0.25">
      <c r="A25" s="15" t="s">
        <v>16</v>
      </c>
      <c r="B25" s="26" t="s">
        <v>84</v>
      </c>
      <c r="C25" s="26" t="s">
        <v>85</v>
      </c>
      <c r="D25" s="29" t="s">
        <v>86</v>
      </c>
      <c r="E25" s="26" t="s">
        <v>25</v>
      </c>
      <c r="F25" s="32">
        <v>377.8</v>
      </c>
      <c r="G25" s="15">
        <v>13.81</v>
      </c>
      <c r="H25" s="28">
        <f>G25*$H$7</f>
        <v>17.156162999999999</v>
      </c>
      <c r="I25" s="33">
        <f>F25*H25</f>
        <v>6481.5983814000001</v>
      </c>
      <c r="J25" s="6" t="s">
        <v>87</v>
      </c>
      <c r="K25" s="6"/>
      <c r="L25" s="6"/>
      <c r="M25" s="6"/>
    </row>
    <row r="26" spans="1:13" ht="90.6" customHeight="1" x14ac:dyDescent="0.25">
      <c r="A26" s="26" t="s">
        <v>44</v>
      </c>
      <c r="B26" s="26">
        <v>88489</v>
      </c>
      <c r="C26" s="26" t="s">
        <v>88</v>
      </c>
      <c r="D26" s="29" t="s">
        <v>89</v>
      </c>
      <c r="E26" s="26" t="s">
        <v>25</v>
      </c>
      <c r="F26" s="32">
        <v>377.8</v>
      </c>
      <c r="G26" s="15">
        <v>13.66</v>
      </c>
      <c r="H26" s="28">
        <f>G26*$H$7</f>
        <v>16.969818</v>
      </c>
      <c r="I26" s="33">
        <f>F26*H26</f>
        <v>6411.1972403999998</v>
      </c>
      <c r="J26" s="3" t="s">
        <v>90</v>
      </c>
      <c r="K26" s="3"/>
      <c r="L26" s="3"/>
      <c r="M26" s="3"/>
    </row>
    <row r="27" spans="1:13" ht="102.4" customHeight="1" x14ac:dyDescent="0.25">
      <c r="A27" s="15" t="s">
        <v>44</v>
      </c>
      <c r="B27" s="15">
        <v>88489</v>
      </c>
      <c r="C27" s="26" t="s">
        <v>91</v>
      </c>
      <c r="D27" s="14" t="s">
        <v>92</v>
      </c>
      <c r="E27" s="15" t="s">
        <v>25</v>
      </c>
      <c r="F27" s="28">
        <f>1479+852.3+55.6+262.8+604.8+68.55+597.5+123.96+4.96+618.8</f>
        <v>4668.2700000000004</v>
      </c>
      <c r="G27" s="15">
        <v>13.66</v>
      </c>
      <c r="H27" s="28">
        <f>G27*$H$7</f>
        <v>16.969818</v>
      </c>
      <c r="I27" s="33">
        <f>F27*H27</f>
        <v>79219.692274860005</v>
      </c>
      <c r="J27" s="3" t="s">
        <v>93</v>
      </c>
      <c r="K27" s="3"/>
      <c r="L27" s="3"/>
      <c r="M27" s="3"/>
    </row>
    <row r="28" spans="1:13" ht="72.599999999999994" customHeight="1" x14ac:dyDescent="0.25">
      <c r="A28" s="15" t="s">
        <v>44</v>
      </c>
      <c r="B28" s="15">
        <v>100742</v>
      </c>
      <c r="C28" s="26" t="s">
        <v>94</v>
      </c>
      <c r="D28" s="14" t="s">
        <v>95</v>
      </c>
      <c r="E28" s="15" t="s">
        <v>25</v>
      </c>
      <c r="F28" s="28">
        <v>6.8</v>
      </c>
      <c r="G28" s="15">
        <v>27.23</v>
      </c>
      <c r="H28" s="28">
        <f>G28*$H$7</f>
        <v>33.827829000000001</v>
      </c>
      <c r="I28" s="33">
        <f>F28*H28</f>
        <v>230.02923720000001</v>
      </c>
      <c r="J28" s="3" t="s">
        <v>96</v>
      </c>
      <c r="K28" s="3"/>
      <c r="L28" s="3"/>
      <c r="M28" s="3"/>
    </row>
    <row r="29" spans="1:13" ht="90.6" customHeight="1" x14ac:dyDescent="0.25">
      <c r="A29" s="15" t="s">
        <v>44</v>
      </c>
      <c r="B29" s="15">
        <v>100742</v>
      </c>
      <c r="C29" s="26" t="s">
        <v>97</v>
      </c>
      <c r="D29" s="14" t="s">
        <v>98</v>
      </c>
      <c r="E29" s="15" t="s">
        <v>25</v>
      </c>
      <c r="F29" s="28">
        <v>176.3</v>
      </c>
      <c r="G29" s="15">
        <v>27.23</v>
      </c>
      <c r="H29" s="28">
        <f>G29*$H$7</f>
        <v>33.827829000000001</v>
      </c>
      <c r="I29" s="33">
        <f>F29*H29</f>
        <v>5963.8462527000011</v>
      </c>
      <c r="J29" s="3" t="s">
        <v>99</v>
      </c>
      <c r="K29" s="3"/>
      <c r="L29" s="3"/>
      <c r="M29" s="3"/>
    </row>
    <row r="30" spans="1:13" ht="33.75" customHeight="1" x14ac:dyDescent="0.25">
      <c r="A30" s="30"/>
      <c r="B30" s="30"/>
      <c r="C30" s="21"/>
      <c r="D30" s="31" t="s">
        <v>81</v>
      </c>
      <c r="E30" s="30"/>
      <c r="F30" s="30"/>
      <c r="G30" s="30"/>
      <c r="H30" s="23"/>
      <c r="I30" s="25">
        <f>SUM(I25:I29)</f>
        <v>98306.363386559999</v>
      </c>
      <c r="J30" s="4"/>
      <c r="K30" s="4"/>
      <c r="L30" s="4"/>
      <c r="M30" s="4"/>
    </row>
    <row r="31" spans="1:13" ht="33.75" customHeight="1" x14ac:dyDescent="0.25">
      <c r="A31" s="30"/>
      <c r="B31" s="30"/>
      <c r="C31" s="21" t="s">
        <v>100</v>
      </c>
      <c r="D31" s="22" t="s">
        <v>101</v>
      </c>
      <c r="E31" s="30"/>
      <c r="F31" s="30"/>
      <c r="G31" s="30"/>
      <c r="H31" s="23"/>
      <c r="I31" s="25"/>
      <c r="J31" s="4"/>
      <c r="K31" s="4"/>
      <c r="L31" s="4"/>
      <c r="M31" s="4"/>
    </row>
    <row r="32" spans="1:13" ht="44.85" customHeight="1" x14ac:dyDescent="0.25">
      <c r="A32" s="34"/>
      <c r="B32" s="35" t="s">
        <v>102</v>
      </c>
      <c r="C32" s="35" t="s">
        <v>103</v>
      </c>
      <c r="D32" s="36" t="s">
        <v>104</v>
      </c>
      <c r="E32" s="35" t="s">
        <v>25</v>
      </c>
      <c r="F32" s="37">
        <v>3.3</v>
      </c>
      <c r="G32" s="37">
        <v>165.52</v>
      </c>
      <c r="H32" s="28">
        <f t="shared" ref="H32:H74" si="2">G32*$H$7</f>
        <v>205.625496</v>
      </c>
      <c r="I32" s="33">
        <f t="shared" ref="I32:I74" si="3">F32*H32</f>
        <v>678.56413679999991</v>
      </c>
      <c r="J32" s="2" t="s">
        <v>105</v>
      </c>
      <c r="K32" s="2"/>
      <c r="L32" s="2"/>
      <c r="M32" s="2"/>
    </row>
    <row r="33" spans="1:13" ht="33.75" customHeight="1" x14ac:dyDescent="0.25">
      <c r="A33" s="34"/>
      <c r="B33" s="35" t="s">
        <v>106</v>
      </c>
      <c r="C33" s="35" t="s">
        <v>107</v>
      </c>
      <c r="D33" s="36" t="s">
        <v>108</v>
      </c>
      <c r="E33" s="35" t="s">
        <v>25</v>
      </c>
      <c r="F33" s="37">
        <v>39.200000000000003</v>
      </c>
      <c r="G33" s="37">
        <v>23.96</v>
      </c>
      <c r="H33" s="28">
        <f t="shared" si="2"/>
        <v>29.765508000000001</v>
      </c>
      <c r="I33" s="33">
        <f t="shared" si="3"/>
        <v>1166.8079136000001</v>
      </c>
      <c r="J33" s="3" t="s">
        <v>109</v>
      </c>
      <c r="K33" s="3"/>
      <c r="L33" s="3"/>
      <c r="M33" s="3"/>
    </row>
    <row r="34" spans="1:13" ht="52.7" customHeight="1" x14ac:dyDescent="0.25">
      <c r="A34" s="34"/>
      <c r="B34" s="35" t="s">
        <v>110</v>
      </c>
      <c r="C34" s="35" t="s">
        <v>111</v>
      </c>
      <c r="D34" s="36" t="s">
        <v>112</v>
      </c>
      <c r="E34" s="35" t="s">
        <v>25</v>
      </c>
      <c r="F34" s="37">
        <v>19.149999999999999</v>
      </c>
      <c r="G34" s="37">
        <v>45.45</v>
      </c>
      <c r="H34" s="28">
        <f t="shared" si="2"/>
        <v>56.462535000000003</v>
      </c>
      <c r="I34" s="33">
        <f t="shared" si="3"/>
        <v>1081.25754525</v>
      </c>
      <c r="J34" s="2" t="s">
        <v>113</v>
      </c>
      <c r="K34" s="2"/>
      <c r="L34" s="2"/>
      <c r="M34" s="2"/>
    </row>
    <row r="35" spans="1:13" ht="46.7" customHeight="1" x14ac:dyDescent="0.25">
      <c r="A35" s="34"/>
      <c r="B35" s="35" t="s">
        <v>114</v>
      </c>
      <c r="C35" s="35" t="s">
        <v>115</v>
      </c>
      <c r="D35" s="36" t="s">
        <v>116</v>
      </c>
      <c r="E35" s="35" t="s">
        <v>25</v>
      </c>
      <c r="F35" s="37">
        <v>19.149999999999999</v>
      </c>
      <c r="G35" s="37">
        <v>12.12</v>
      </c>
      <c r="H35" s="28">
        <f t="shared" si="2"/>
        <v>15.056675999999998</v>
      </c>
      <c r="I35" s="33">
        <f t="shared" si="3"/>
        <v>288.33534539999994</v>
      </c>
      <c r="J35" s="2"/>
      <c r="K35" s="2"/>
      <c r="L35" s="2"/>
      <c r="M35" s="2"/>
    </row>
    <row r="36" spans="1:13" ht="33.75" customHeight="1" x14ac:dyDescent="0.25">
      <c r="A36" s="34"/>
      <c r="B36" s="35" t="s">
        <v>117</v>
      </c>
      <c r="C36" s="35" t="s">
        <v>118</v>
      </c>
      <c r="D36" s="36" t="s">
        <v>119</v>
      </c>
      <c r="E36" s="35" t="s">
        <v>30</v>
      </c>
      <c r="F36" s="37">
        <v>24</v>
      </c>
      <c r="G36" s="37">
        <v>218.39</v>
      </c>
      <c r="H36" s="28">
        <f t="shared" si="2"/>
        <v>271.30589699999996</v>
      </c>
      <c r="I36" s="33">
        <f t="shared" si="3"/>
        <v>6511.341527999999</v>
      </c>
      <c r="J36" s="2" t="s">
        <v>120</v>
      </c>
      <c r="K36" s="2"/>
      <c r="L36" s="2"/>
      <c r="M36" s="2"/>
    </row>
    <row r="37" spans="1:13" ht="33.75" customHeight="1" x14ac:dyDescent="0.25">
      <c r="A37" s="34"/>
      <c r="B37" s="35" t="s">
        <v>121</v>
      </c>
      <c r="C37" s="35" t="s">
        <v>122</v>
      </c>
      <c r="D37" s="36" t="s">
        <v>123</v>
      </c>
      <c r="E37" s="35" t="s">
        <v>25</v>
      </c>
      <c r="F37" s="37">
        <v>2.4</v>
      </c>
      <c r="G37" s="37">
        <v>742.31</v>
      </c>
      <c r="H37" s="28">
        <f t="shared" si="2"/>
        <v>922.17171299999995</v>
      </c>
      <c r="I37" s="33">
        <f t="shared" si="3"/>
        <v>2213.2121112</v>
      </c>
      <c r="J37" s="2" t="s">
        <v>124</v>
      </c>
      <c r="K37" s="2"/>
      <c r="L37" s="2"/>
      <c r="M37" s="2"/>
    </row>
    <row r="38" spans="1:13" ht="33.75" customHeight="1" x14ac:dyDescent="0.25">
      <c r="A38" s="34"/>
      <c r="B38" s="35" t="s">
        <v>125</v>
      </c>
      <c r="C38" s="35" t="s">
        <v>126</v>
      </c>
      <c r="D38" s="36" t="s">
        <v>127</v>
      </c>
      <c r="E38" s="35" t="s">
        <v>25</v>
      </c>
      <c r="F38" s="37">
        <v>1.76</v>
      </c>
      <c r="G38" s="37">
        <v>685.84</v>
      </c>
      <c r="H38" s="28">
        <f t="shared" si="2"/>
        <v>852.01903200000004</v>
      </c>
      <c r="I38" s="33">
        <f t="shared" si="3"/>
        <v>1499.55349632</v>
      </c>
      <c r="J38" s="2" t="s">
        <v>128</v>
      </c>
      <c r="K38" s="2"/>
      <c r="L38" s="2"/>
      <c r="M38" s="2"/>
    </row>
    <row r="39" spans="1:13" ht="33.75" customHeight="1" x14ac:dyDescent="0.25">
      <c r="A39" s="34"/>
      <c r="B39" s="35" t="s">
        <v>129</v>
      </c>
      <c r="C39" s="35" t="s">
        <v>130</v>
      </c>
      <c r="D39" s="36" t="s">
        <v>131</v>
      </c>
      <c r="E39" s="35" t="s">
        <v>25</v>
      </c>
      <c r="F39" s="37">
        <v>2.4</v>
      </c>
      <c r="G39" s="35">
        <v>78.47</v>
      </c>
      <c r="H39" s="28">
        <f t="shared" si="2"/>
        <v>97.483280999999991</v>
      </c>
      <c r="I39" s="33">
        <f t="shared" si="3"/>
        <v>233.95987439999996</v>
      </c>
      <c r="J39" s="2"/>
      <c r="K39" s="2"/>
      <c r="L39" s="2"/>
      <c r="M39" s="2"/>
    </row>
    <row r="40" spans="1:13" ht="33.75" customHeight="1" x14ac:dyDescent="0.25">
      <c r="A40" s="34"/>
      <c r="B40" s="35" t="s">
        <v>132</v>
      </c>
      <c r="C40" s="35" t="s">
        <v>133</v>
      </c>
      <c r="D40" s="36" t="s">
        <v>134</v>
      </c>
      <c r="E40" s="35" t="s">
        <v>25</v>
      </c>
      <c r="F40" s="37">
        <v>56.35</v>
      </c>
      <c r="G40" s="35">
        <v>13.29</v>
      </c>
      <c r="H40" s="28">
        <f t="shared" si="2"/>
        <v>16.510166999999999</v>
      </c>
      <c r="I40" s="33">
        <f t="shared" si="3"/>
        <v>930.34791044999997</v>
      </c>
      <c r="J40" s="3" t="s">
        <v>135</v>
      </c>
      <c r="K40" s="3"/>
      <c r="L40" s="3"/>
      <c r="M40" s="3"/>
    </row>
    <row r="41" spans="1:13" ht="33.75" customHeight="1" x14ac:dyDescent="0.25">
      <c r="A41" s="34"/>
      <c r="B41" s="35" t="s">
        <v>136</v>
      </c>
      <c r="C41" s="35" t="s">
        <v>137</v>
      </c>
      <c r="D41" s="36" t="s">
        <v>138</v>
      </c>
      <c r="E41" s="35" t="s">
        <v>30</v>
      </c>
      <c r="F41" s="37">
        <v>50</v>
      </c>
      <c r="G41" s="35">
        <v>49.86</v>
      </c>
      <c r="H41" s="28">
        <f t="shared" si="2"/>
        <v>61.941077999999997</v>
      </c>
      <c r="I41" s="33">
        <f t="shared" si="3"/>
        <v>3097.0538999999999</v>
      </c>
      <c r="J41" s="2"/>
      <c r="K41" s="2"/>
      <c r="L41" s="2"/>
      <c r="M41" s="2"/>
    </row>
    <row r="42" spans="1:13" ht="33.75" customHeight="1" x14ac:dyDescent="0.25">
      <c r="A42" s="34"/>
      <c r="B42" s="35" t="s">
        <v>139</v>
      </c>
      <c r="C42" s="35" t="s">
        <v>140</v>
      </c>
      <c r="D42" s="36" t="s">
        <v>141</v>
      </c>
      <c r="E42" s="35" t="s">
        <v>25</v>
      </c>
      <c r="F42" s="37">
        <v>30</v>
      </c>
      <c r="G42" s="35">
        <v>16.7</v>
      </c>
      <c r="H42" s="28">
        <f t="shared" si="2"/>
        <v>20.746409999999997</v>
      </c>
      <c r="I42" s="33">
        <f t="shared" si="3"/>
        <v>622.39229999999998</v>
      </c>
      <c r="J42" s="2"/>
      <c r="K42" s="2"/>
      <c r="L42" s="2"/>
      <c r="M42" s="2"/>
    </row>
    <row r="43" spans="1:13" ht="48.75" customHeight="1" x14ac:dyDescent="0.25">
      <c r="A43" s="34"/>
      <c r="B43" s="35" t="s">
        <v>84</v>
      </c>
      <c r="C43" s="35" t="s">
        <v>142</v>
      </c>
      <c r="D43" s="36" t="s">
        <v>143</v>
      </c>
      <c r="E43" s="35" t="s">
        <v>25</v>
      </c>
      <c r="F43" s="37">
        <v>67.900000000000006</v>
      </c>
      <c r="G43" s="35">
        <v>13.81</v>
      </c>
      <c r="H43" s="28">
        <f t="shared" si="2"/>
        <v>17.156162999999999</v>
      </c>
      <c r="I43" s="33">
        <f t="shared" si="3"/>
        <v>1164.9034677</v>
      </c>
      <c r="J43" s="3" t="s">
        <v>144</v>
      </c>
      <c r="K43" s="3"/>
      <c r="L43" s="3"/>
      <c r="M43" s="3"/>
    </row>
    <row r="44" spans="1:13" ht="33.75" customHeight="1" x14ac:dyDescent="0.25">
      <c r="A44" s="34"/>
      <c r="B44" s="35" t="s">
        <v>145</v>
      </c>
      <c r="C44" s="35" t="s">
        <v>146</v>
      </c>
      <c r="D44" s="36" t="s">
        <v>147</v>
      </c>
      <c r="E44" s="35" t="s">
        <v>25</v>
      </c>
      <c r="F44" s="37">
        <v>159.21</v>
      </c>
      <c r="G44" s="35">
        <v>27.4</v>
      </c>
      <c r="H44" s="28">
        <f t="shared" si="2"/>
        <v>34.039019999999994</v>
      </c>
      <c r="I44" s="33">
        <f t="shared" si="3"/>
        <v>5419.3523741999988</v>
      </c>
      <c r="J44" s="2"/>
      <c r="K44" s="2"/>
      <c r="L44" s="2"/>
      <c r="M44" s="2"/>
    </row>
    <row r="45" spans="1:13" ht="33.75" customHeight="1" x14ac:dyDescent="0.25">
      <c r="A45" s="34"/>
      <c r="B45" s="35" t="s">
        <v>148</v>
      </c>
      <c r="C45" s="35" t="s">
        <v>149</v>
      </c>
      <c r="D45" s="36" t="s">
        <v>150</v>
      </c>
      <c r="E45" s="35" t="s">
        <v>25</v>
      </c>
      <c r="F45" s="37">
        <v>645</v>
      </c>
      <c r="G45" s="37">
        <v>13.05</v>
      </c>
      <c r="H45" s="28">
        <f t="shared" si="2"/>
        <v>16.212015000000001</v>
      </c>
      <c r="I45" s="33">
        <f t="shared" si="3"/>
        <v>10456.749675000001</v>
      </c>
      <c r="J45" s="2" t="s">
        <v>151</v>
      </c>
      <c r="K45" s="2"/>
      <c r="L45" s="2"/>
      <c r="M45" s="2"/>
    </row>
    <row r="46" spans="1:13" ht="33.75" customHeight="1" x14ac:dyDescent="0.25">
      <c r="A46" s="34"/>
      <c r="B46" s="35" t="s">
        <v>152</v>
      </c>
      <c r="C46" s="35" t="s">
        <v>153</v>
      </c>
      <c r="D46" s="36" t="s">
        <v>154</v>
      </c>
      <c r="E46" s="35" t="s">
        <v>30</v>
      </c>
      <c r="F46" s="37">
        <v>50</v>
      </c>
      <c r="G46" s="37">
        <v>41.28</v>
      </c>
      <c r="H46" s="28">
        <f t="shared" si="2"/>
        <v>51.282144000000002</v>
      </c>
      <c r="I46" s="33">
        <f t="shared" si="3"/>
        <v>2564.1071999999999</v>
      </c>
      <c r="J46" s="2"/>
      <c r="K46" s="2"/>
      <c r="L46" s="2"/>
      <c r="M46" s="2"/>
    </row>
    <row r="47" spans="1:13" ht="33.75" customHeight="1" x14ac:dyDescent="0.25">
      <c r="A47" s="34"/>
      <c r="B47" s="35" t="s">
        <v>155</v>
      </c>
      <c r="C47" s="35" t="s">
        <v>156</v>
      </c>
      <c r="D47" s="36" t="s">
        <v>157</v>
      </c>
      <c r="E47" s="35" t="s">
        <v>30</v>
      </c>
      <c r="F47" s="37">
        <v>150</v>
      </c>
      <c r="G47" s="37">
        <v>4.24</v>
      </c>
      <c r="H47" s="28">
        <f t="shared" si="2"/>
        <v>5.2673519999999998</v>
      </c>
      <c r="I47" s="33">
        <f t="shared" si="3"/>
        <v>790.1028</v>
      </c>
      <c r="J47" s="2"/>
      <c r="K47" s="2"/>
      <c r="L47" s="2"/>
      <c r="M47" s="2"/>
    </row>
    <row r="48" spans="1:13" ht="33.75" customHeight="1" x14ac:dyDescent="0.25">
      <c r="A48" s="34"/>
      <c r="B48" s="35" t="s">
        <v>158</v>
      </c>
      <c r="C48" s="35" t="s">
        <v>159</v>
      </c>
      <c r="D48" s="36" t="s">
        <v>160</v>
      </c>
      <c r="E48" s="35" t="s">
        <v>161</v>
      </c>
      <c r="F48" s="37">
        <v>5</v>
      </c>
      <c r="G48" s="37">
        <v>25.42</v>
      </c>
      <c r="H48" s="28">
        <f t="shared" si="2"/>
        <v>31.579266000000001</v>
      </c>
      <c r="I48" s="33">
        <f t="shared" si="3"/>
        <v>157.89633000000001</v>
      </c>
      <c r="J48" s="2"/>
      <c r="K48" s="2"/>
      <c r="L48" s="2"/>
      <c r="M48" s="2"/>
    </row>
    <row r="49" spans="1:13" ht="33.75" customHeight="1" x14ac:dyDescent="0.25">
      <c r="A49" s="34"/>
      <c r="B49" s="35" t="s">
        <v>162</v>
      </c>
      <c r="C49" s="35" t="s">
        <v>163</v>
      </c>
      <c r="D49" s="36" t="s">
        <v>164</v>
      </c>
      <c r="E49" s="35" t="s">
        <v>161</v>
      </c>
      <c r="F49" s="37">
        <v>2</v>
      </c>
      <c r="G49" s="37">
        <v>31.07</v>
      </c>
      <c r="H49" s="28">
        <f t="shared" si="2"/>
        <v>38.598261000000001</v>
      </c>
      <c r="I49" s="33">
        <f t="shared" si="3"/>
        <v>77.196522000000002</v>
      </c>
      <c r="J49" s="2"/>
      <c r="K49" s="2"/>
      <c r="L49" s="2"/>
      <c r="M49" s="2"/>
    </row>
    <row r="50" spans="1:13" ht="33.75" customHeight="1" x14ac:dyDescent="0.25">
      <c r="A50" s="34"/>
      <c r="B50" s="35" t="s">
        <v>165</v>
      </c>
      <c r="C50" s="35" t="s">
        <v>166</v>
      </c>
      <c r="D50" s="36" t="s">
        <v>167</v>
      </c>
      <c r="E50" s="35" t="s">
        <v>161</v>
      </c>
      <c r="F50" s="37">
        <v>3</v>
      </c>
      <c r="G50" s="37">
        <v>25.54</v>
      </c>
      <c r="H50" s="28">
        <f t="shared" si="2"/>
        <v>31.728341999999998</v>
      </c>
      <c r="I50" s="33">
        <f t="shared" si="3"/>
        <v>95.185025999999993</v>
      </c>
      <c r="J50" s="2"/>
      <c r="K50" s="2"/>
      <c r="L50" s="2"/>
      <c r="M50" s="2"/>
    </row>
    <row r="51" spans="1:13" ht="33.75" customHeight="1" x14ac:dyDescent="0.25">
      <c r="A51" s="34"/>
      <c r="B51" s="35" t="s">
        <v>168</v>
      </c>
      <c r="C51" s="35" t="s">
        <v>169</v>
      </c>
      <c r="D51" s="36" t="s">
        <v>170</v>
      </c>
      <c r="E51" s="35" t="s">
        <v>161</v>
      </c>
      <c r="F51" s="37">
        <v>10</v>
      </c>
      <c r="G51" s="37">
        <v>36.49</v>
      </c>
      <c r="H51" s="28">
        <f t="shared" si="2"/>
        <v>45.331527000000001</v>
      </c>
      <c r="I51" s="33">
        <f t="shared" si="3"/>
        <v>453.31527</v>
      </c>
      <c r="J51" s="2"/>
      <c r="K51" s="2"/>
      <c r="L51" s="2"/>
      <c r="M51" s="2"/>
    </row>
    <row r="52" spans="1:13" ht="33.75" customHeight="1" x14ac:dyDescent="0.25">
      <c r="A52" s="34"/>
      <c r="B52" s="35" t="s">
        <v>171</v>
      </c>
      <c r="C52" s="35" t="s">
        <v>172</v>
      </c>
      <c r="D52" s="36" t="s">
        <v>173</v>
      </c>
      <c r="E52" s="35" t="s">
        <v>8</v>
      </c>
      <c r="F52" s="37">
        <v>20</v>
      </c>
      <c r="G52" s="37">
        <v>25.87</v>
      </c>
      <c r="H52" s="28">
        <f t="shared" si="2"/>
        <v>32.138300999999998</v>
      </c>
      <c r="I52" s="33">
        <f t="shared" si="3"/>
        <v>642.76602000000003</v>
      </c>
      <c r="J52" s="2"/>
      <c r="K52" s="2"/>
      <c r="L52" s="2"/>
      <c r="M52" s="2"/>
    </row>
    <row r="53" spans="1:13" ht="46.7" customHeight="1" x14ac:dyDescent="0.25">
      <c r="A53" s="34"/>
      <c r="B53" s="35" t="s">
        <v>174</v>
      </c>
      <c r="C53" s="35" t="s">
        <v>175</v>
      </c>
      <c r="D53" s="36" t="s">
        <v>176</v>
      </c>
      <c r="E53" s="35" t="s">
        <v>8</v>
      </c>
      <c r="F53" s="37">
        <v>10</v>
      </c>
      <c r="G53" s="37">
        <v>322.36</v>
      </c>
      <c r="H53" s="28">
        <f t="shared" si="2"/>
        <v>400.467828</v>
      </c>
      <c r="I53" s="33">
        <f t="shared" si="3"/>
        <v>4004.6782800000001</v>
      </c>
      <c r="J53" s="2"/>
      <c r="K53" s="2"/>
      <c r="L53" s="2"/>
      <c r="M53" s="2"/>
    </row>
    <row r="54" spans="1:13" ht="33.75" customHeight="1" x14ac:dyDescent="0.25">
      <c r="A54" s="34"/>
      <c r="B54" s="35" t="s">
        <v>177</v>
      </c>
      <c r="C54" s="35" t="s">
        <v>178</v>
      </c>
      <c r="D54" s="36" t="s">
        <v>179</v>
      </c>
      <c r="E54" s="35" t="s">
        <v>8</v>
      </c>
      <c r="F54" s="37">
        <v>1</v>
      </c>
      <c r="G54" s="37">
        <v>528.30999999999995</v>
      </c>
      <c r="H54" s="28">
        <f t="shared" si="2"/>
        <v>656.31951299999992</v>
      </c>
      <c r="I54" s="33">
        <f t="shared" si="3"/>
        <v>656.31951299999992</v>
      </c>
      <c r="J54" s="2"/>
      <c r="K54" s="2"/>
      <c r="L54" s="2"/>
      <c r="M54" s="2"/>
    </row>
    <row r="55" spans="1:13" ht="33.75" customHeight="1" x14ac:dyDescent="0.25">
      <c r="A55" s="34"/>
      <c r="B55" s="35" t="s">
        <v>180</v>
      </c>
      <c r="C55" s="35" t="s">
        <v>181</v>
      </c>
      <c r="D55" s="36" t="s">
        <v>182</v>
      </c>
      <c r="E55" s="35" t="s">
        <v>8</v>
      </c>
      <c r="F55" s="37">
        <v>1</v>
      </c>
      <c r="G55" s="37">
        <v>129.33000000000001</v>
      </c>
      <c r="H55" s="28">
        <f t="shared" si="2"/>
        <v>160.66665900000001</v>
      </c>
      <c r="I55" s="33">
        <f t="shared" si="3"/>
        <v>160.66665900000001</v>
      </c>
      <c r="J55" s="2"/>
      <c r="K55" s="2"/>
      <c r="L55" s="2"/>
      <c r="M55" s="2"/>
    </row>
    <row r="56" spans="1:13" ht="33.75" customHeight="1" x14ac:dyDescent="0.25">
      <c r="A56" s="34"/>
      <c r="B56" s="35" t="s">
        <v>183</v>
      </c>
      <c r="C56" s="35" t="s">
        <v>184</v>
      </c>
      <c r="D56" s="36" t="s">
        <v>185</v>
      </c>
      <c r="E56" s="35" t="s">
        <v>161</v>
      </c>
      <c r="F56" s="37">
        <v>1</v>
      </c>
      <c r="G56" s="37">
        <v>809.42</v>
      </c>
      <c r="H56" s="28">
        <f t="shared" si="2"/>
        <v>1005.5424659999999</v>
      </c>
      <c r="I56" s="33">
        <f t="shared" si="3"/>
        <v>1005.5424659999999</v>
      </c>
      <c r="J56" s="2"/>
      <c r="K56" s="2"/>
      <c r="L56" s="2"/>
      <c r="M56" s="2"/>
    </row>
    <row r="57" spans="1:13" ht="33.75" customHeight="1" x14ac:dyDescent="0.25">
      <c r="A57" s="34"/>
      <c r="B57" s="35" t="s">
        <v>186</v>
      </c>
      <c r="C57" s="35" t="s">
        <v>187</v>
      </c>
      <c r="D57" s="36" t="s">
        <v>188</v>
      </c>
      <c r="E57" s="35" t="s">
        <v>25</v>
      </c>
      <c r="F57" s="37">
        <v>0.36</v>
      </c>
      <c r="G57" s="37">
        <v>928.44</v>
      </c>
      <c r="H57" s="28">
        <f t="shared" si="2"/>
        <v>1153.401012</v>
      </c>
      <c r="I57" s="33">
        <f t="shared" si="3"/>
        <v>415.22436432000001</v>
      </c>
      <c r="J57" s="2"/>
      <c r="K57" s="2"/>
      <c r="L57" s="2"/>
      <c r="M57" s="2"/>
    </row>
    <row r="58" spans="1:13" ht="33.75" customHeight="1" x14ac:dyDescent="0.25">
      <c r="A58" s="34"/>
      <c r="B58" s="35" t="s">
        <v>189</v>
      </c>
      <c r="C58" s="35" t="s">
        <v>190</v>
      </c>
      <c r="D58" s="36" t="s">
        <v>191</v>
      </c>
      <c r="E58" s="35" t="s">
        <v>8</v>
      </c>
      <c r="F58" s="37">
        <v>1</v>
      </c>
      <c r="G58" s="37">
        <v>74.58</v>
      </c>
      <c r="H58" s="28">
        <f t="shared" si="2"/>
        <v>92.650734</v>
      </c>
      <c r="I58" s="33">
        <f t="shared" si="3"/>
        <v>92.650734</v>
      </c>
      <c r="J58" s="2"/>
      <c r="K58" s="2"/>
      <c r="L58" s="2"/>
      <c r="M58" s="2"/>
    </row>
    <row r="59" spans="1:13" ht="33.75" customHeight="1" x14ac:dyDescent="0.25">
      <c r="A59" s="34"/>
      <c r="B59" s="35" t="s">
        <v>192</v>
      </c>
      <c r="C59" s="35" t="s">
        <v>193</v>
      </c>
      <c r="D59" s="36" t="s">
        <v>194</v>
      </c>
      <c r="E59" s="35" t="s">
        <v>8</v>
      </c>
      <c r="F59" s="37">
        <v>1</v>
      </c>
      <c r="G59" s="37">
        <v>65.16</v>
      </c>
      <c r="H59" s="28">
        <f t="shared" si="2"/>
        <v>80.948267999999999</v>
      </c>
      <c r="I59" s="33">
        <f t="shared" si="3"/>
        <v>80.948267999999999</v>
      </c>
      <c r="J59" s="2"/>
      <c r="K59" s="2"/>
      <c r="L59" s="2"/>
      <c r="M59" s="2"/>
    </row>
    <row r="60" spans="1:13" ht="33.75" customHeight="1" x14ac:dyDescent="0.25">
      <c r="A60" s="34"/>
      <c r="B60" s="35" t="s">
        <v>195</v>
      </c>
      <c r="C60" s="35" t="s">
        <v>196</v>
      </c>
      <c r="D60" s="36" t="s">
        <v>197</v>
      </c>
      <c r="E60" s="35" t="s">
        <v>8</v>
      </c>
      <c r="F60" s="37">
        <v>1</v>
      </c>
      <c r="G60" s="37">
        <v>75.790000000000006</v>
      </c>
      <c r="H60" s="28">
        <f t="shared" si="2"/>
        <v>94.153917000000007</v>
      </c>
      <c r="I60" s="33">
        <f t="shared" si="3"/>
        <v>94.153917000000007</v>
      </c>
      <c r="J60" s="2"/>
      <c r="K60" s="2"/>
      <c r="L60" s="2"/>
      <c r="M60" s="2"/>
    </row>
    <row r="61" spans="1:13" ht="33.75" customHeight="1" x14ac:dyDescent="0.25">
      <c r="A61" s="34"/>
      <c r="B61" s="35" t="s">
        <v>198</v>
      </c>
      <c r="C61" s="35" t="s">
        <v>199</v>
      </c>
      <c r="D61" s="36" t="s">
        <v>200</v>
      </c>
      <c r="E61" s="35" t="s">
        <v>8</v>
      </c>
      <c r="F61" s="37">
        <v>1</v>
      </c>
      <c r="G61" s="37">
        <v>57.22</v>
      </c>
      <c r="H61" s="28">
        <f t="shared" si="2"/>
        <v>71.084406000000001</v>
      </c>
      <c r="I61" s="33">
        <f t="shared" si="3"/>
        <v>71.084406000000001</v>
      </c>
      <c r="J61" s="2"/>
      <c r="K61" s="2"/>
      <c r="L61" s="2"/>
      <c r="M61" s="2"/>
    </row>
    <row r="62" spans="1:13" ht="33.75" customHeight="1" x14ac:dyDescent="0.25">
      <c r="A62" s="34"/>
      <c r="B62" s="35" t="s">
        <v>201</v>
      </c>
      <c r="C62" s="35" t="s">
        <v>202</v>
      </c>
      <c r="D62" s="36" t="s">
        <v>203</v>
      </c>
      <c r="E62" s="35" t="s">
        <v>8</v>
      </c>
      <c r="F62" s="37">
        <v>1</v>
      </c>
      <c r="G62" s="37">
        <v>149.28</v>
      </c>
      <c r="H62" s="28">
        <f t="shared" si="2"/>
        <v>185.45054400000001</v>
      </c>
      <c r="I62" s="33">
        <f t="shared" si="3"/>
        <v>185.45054400000001</v>
      </c>
      <c r="J62" s="2"/>
      <c r="K62" s="2"/>
      <c r="L62" s="2"/>
      <c r="M62" s="2"/>
    </row>
    <row r="63" spans="1:13" ht="33.75" customHeight="1" x14ac:dyDescent="0.25">
      <c r="A63" s="34"/>
      <c r="B63" s="35" t="s">
        <v>204</v>
      </c>
      <c r="C63" s="35" t="s">
        <v>205</v>
      </c>
      <c r="D63" s="36" t="s">
        <v>206</v>
      </c>
      <c r="E63" s="35" t="s">
        <v>25</v>
      </c>
      <c r="F63" s="37">
        <v>2.4</v>
      </c>
      <c r="G63" s="37">
        <v>557.76</v>
      </c>
      <c r="H63" s="28">
        <f t="shared" si="2"/>
        <v>692.90524799999992</v>
      </c>
      <c r="I63" s="33">
        <f t="shared" si="3"/>
        <v>1662.9725951999997</v>
      </c>
      <c r="J63" s="2" t="s">
        <v>207</v>
      </c>
      <c r="K63" s="2"/>
      <c r="L63" s="2"/>
      <c r="M63" s="2"/>
    </row>
    <row r="64" spans="1:13" ht="33.75" customHeight="1" x14ac:dyDescent="0.25">
      <c r="A64" s="34"/>
      <c r="B64" s="35" t="s">
        <v>208</v>
      </c>
      <c r="C64" s="35" t="s">
        <v>209</v>
      </c>
      <c r="D64" s="36" t="s">
        <v>210</v>
      </c>
      <c r="E64" s="35" t="s">
        <v>8</v>
      </c>
      <c r="F64" s="37">
        <v>1</v>
      </c>
      <c r="G64" s="37">
        <v>27.07</v>
      </c>
      <c r="H64" s="28">
        <f t="shared" si="2"/>
        <v>33.629061</v>
      </c>
      <c r="I64" s="33">
        <f t="shared" si="3"/>
        <v>33.629061</v>
      </c>
      <c r="J64" s="2"/>
      <c r="K64" s="2"/>
      <c r="L64" s="2"/>
      <c r="M64" s="2"/>
    </row>
    <row r="65" spans="1:13" ht="33.75" customHeight="1" x14ac:dyDescent="0.25">
      <c r="A65" s="34"/>
      <c r="B65" s="35" t="s">
        <v>211</v>
      </c>
      <c r="C65" s="35" t="s">
        <v>212</v>
      </c>
      <c r="D65" s="36" t="s">
        <v>213</v>
      </c>
      <c r="E65" s="35" t="s">
        <v>8</v>
      </c>
      <c r="F65" s="37">
        <v>2</v>
      </c>
      <c r="G65" s="37">
        <v>34.32</v>
      </c>
      <c r="H65" s="28">
        <f t="shared" si="2"/>
        <v>42.635736000000001</v>
      </c>
      <c r="I65" s="33">
        <f t="shared" si="3"/>
        <v>85.271472000000003</v>
      </c>
      <c r="J65" s="2"/>
      <c r="K65" s="2"/>
      <c r="L65" s="2"/>
      <c r="M65" s="2"/>
    </row>
    <row r="66" spans="1:13" ht="33.75" customHeight="1" x14ac:dyDescent="0.25">
      <c r="A66" s="34"/>
      <c r="B66" s="35" t="s">
        <v>214</v>
      </c>
      <c r="C66" s="35" t="s">
        <v>215</v>
      </c>
      <c r="D66" s="36" t="s">
        <v>216</v>
      </c>
      <c r="E66" s="35" t="s">
        <v>8</v>
      </c>
      <c r="F66" s="37">
        <v>1</v>
      </c>
      <c r="G66" s="37">
        <v>45.7</v>
      </c>
      <c r="H66" s="28">
        <f t="shared" si="2"/>
        <v>56.773110000000003</v>
      </c>
      <c r="I66" s="33">
        <f t="shared" si="3"/>
        <v>56.773110000000003</v>
      </c>
      <c r="J66" s="2"/>
      <c r="K66" s="2"/>
      <c r="L66" s="2"/>
      <c r="M66" s="2"/>
    </row>
    <row r="67" spans="1:13" ht="33.75" customHeight="1" x14ac:dyDescent="0.25">
      <c r="A67" s="34"/>
      <c r="B67" s="35" t="s">
        <v>217</v>
      </c>
      <c r="C67" s="35" t="s">
        <v>218</v>
      </c>
      <c r="D67" s="36" t="s">
        <v>219</v>
      </c>
      <c r="E67" s="35" t="s">
        <v>8</v>
      </c>
      <c r="F67" s="37">
        <v>1</v>
      </c>
      <c r="G67" s="37">
        <v>15.7</v>
      </c>
      <c r="H67" s="28">
        <f t="shared" si="2"/>
        <v>19.504109999999997</v>
      </c>
      <c r="I67" s="33">
        <f t="shared" si="3"/>
        <v>19.504109999999997</v>
      </c>
      <c r="J67" s="2"/>
      <c r="K67" s="2"/>
      <c r="L67" s="2"/>
      <c r="M67" s="2"/>
    </row>
    <row r="68" spans="1:13" ht="33.75" customHeight="1" x14ac:dyDescent="0.25">
      <c r="A68" s="34"/>
      <c r="B68" s="35" t="s">
        <v>220</v>
      </c>
      <c r="C68" s="35" t="s">
        <v>221</v>
      </c>
      <c r="D68" s="36" t="s">
        <v>222</v>
      </c>
      <c r="E68" s="35" t="s">
        <v>8</v>
      </c>
      <c r="F68" s="37">
        <v>1</v>
      </c>
      <c r="G68" s="37">
        <v>7.09</v>
      </c>
      <c r="H68" s="28">
        <f t="shared" si="2"/>
        <v>8.8079070000000002</v>
      </c>
      <c r="I68" s="33">
        <f t="shared" si="3"/>
        <v>8.8079070000000002</v>
      </c>
      <c r="J68" s="2"/>
      <c r="K68" s="2"/>
      <c r="L68" s="2"/>
      <c r="M68" s="2"/>
    </row>
    <row r="69" spans="1:13" ht="33.75" customHeight="1" x14ac:dyDescent="0.25">
      <c r="A69" s="34"/>
      <c r="B69" s="35" t="s">
        <v>223</v>
      </c>
      <c r="C69" s="35" t="s">
        <v>224</v>
      </c>
      <c r="D69" s="36" t="s">
        <v>225</v>
      </c>
      <c r="E69" s="35" t="s">
        <v>30</v>
      </c>
      <c r="F69" s="37">
        <v>12</v>
      </c>
      <c r="G69" s="37">
        <v>28.7</v>
      </c>
      <c r="H69" s="28">
        <f t="shared" si="2"/>
        <v>35.65401</v>
      </c>
      <c r="I69" s="33">
        <f t="shared" si="3"/>
        <v>427.84811999999999</v>
      </c>
      <c r="J69" s="2"/>
      <c r="K69" s="2"/>
      <c r="L69" s="2"/>
      <c r="M69" s="2"/>
    </row>
    <row r="70" spans="1:13" ht="33.75" customHeight="1" x14ac:dyDescent="0.25">
      <c r="A70" s="34"/>
      <c r="B70" s="35" t="s">
        <v>226</v>
      </c>
      <c r="C70" s="35" t="s">
        <v>227</v>
      </c>
      <c r="D70" s="36" t="s">
        <v>228</v>
      </c>
      <c r="E70" s="35" t="s">
        <v>30</v>
      </c>
      <c r="F70" s="37">
        <v>6</v>
      </c>
      <c r="G70" s="37">
        <v>44.3</v>
      </c>
      <c r="H70" s="28">
        <f t="shared" si="2"/>
        <v>55.033889999999992</v>
      </c>
      <c r="I70" s="33">
        <f t="shared" si="3"/>
        <v>330.20333999999997</v>
      </c>
      <c r="J70" s="2"/>
      <c r="K70" s="2"/>
      <c r="L70" s="2"/>
      <c r="M70" s="2"/>
    </row>
    <row r="71" spans="1:13" ht="33.75" customHeight="1" x14ac:dyDescent="0.25">
      <c r="A71" s="34"/>
      <c r="B71" s="35" t="s">
        <v>229</v>
      </c>
      <c r="C71" s="35" t="s">
        <v>230</v>
      </c>
      <c r="D71" s="36" t="s">
        <v>231</v>
      </c>
      <c r="E71" s="35" t="s">
        <v>30</v>
      </c>
      <c r="F71" s="37">
        <v>6</v>
      </c>
      <c r="G71" s="37">
        <v>47.24</v>
      </c>
      <c r="H71" s="28">
        <f t="shared" si="2"/>
        <v>58.686252000000003</v>
      </c>
      <c r="I71" s="33">
        <f t="shared" si="3"/>
        <v>352.11751200000003</v>
      </c>
      <c r="J71" s="2"/>
      <c r="K71" s="2"/>
      <c r="L71" s="2"/>
      <c r="M71" s="2"/>
    </row>
    <row r="72" spans="1:13" ht="46.7" customHeight="1" x14ac:dyDescent="0.25">
      <c r="A72" s="34"/>
      <c r="B72" s="35" t="s">
        <v>232</v>
      </c>
      <c r="C72" s="35" t="s">
        <v>233</v>
      </c>
      <c r="D72" s="36" t="s">
        <v>234</v>
      </c>
      <c r="E72" s="35" t="s">
        <v>30</v>
      </c>
      <c r="F72" s="37">
        <v>6</v>
      </c>
      <c r="G72" s="37">
        <v>47.53</v>
      </c>
      <c r="H72" s="28">
        <f t="shared" si="2"/>
        <v>59.046518999999996</v>
      </c>
      <c r="I72" s="33">
        <f t="shared" si="3"/>
        <v>354.27911399999999</v>
      </c>
      <c r="J72" s="2"/>
      <c r="K72" s="2"/>
      <c r="L72" s="2"/>
      <c r="M72" s="2"/>
    </row>
    <row r="73" spans="1:13" ht="47.85" customHeight="1" x14ac:dyDescent="0.25">
      <c r="A73" s="34"/>
      <c r="B73" s="35" t="s">
        <v>235</v>
      </c>
      <c r="C73" s="35" t="s">
        <v>236</v>
      </c>
      <c r="D73" s="36" t="s">
        <v>237</v>
      </c>
      <c r="E73" s="35" t="s">
        <v>30</v>
      </c>
      <c r="F73" s="37">
        <v>12</v>
      </c>
      <c r="G73" s="37">
        <v>100.91</v>
      </c>
      <c r="H73" s="28">
        <f t="shared" si="2"/>
        <v>125.36049299999999</v>
      </c>
      <c r="I73" s="33">
        <f t="shared" si="3"/>
        <v>1504.3259159999998</v>
      </c>
      <c r="J73" s="2"/>
      <c r="K73" s="2"/>
      <c r="L73" s="2"/>
      <c r="M73" s="2"/>
    </row>
    <row r="74" spans="1:13" ht="47.85" customHeight="1" x14ac:dyDescent="0.25">
      <c r="A74" s="34"/>
      <c r="B74" s="35" t="s">
        <v>238</v>
      </c>
      <c r="C74" s="35" t="s">
        <v>239</v>
      </c>
      <c r="D74" s="36" t="s">
        <v>240</v>
      </c>
      <c r="E74" s="35" t="s">
        <v>30</v>
      </c>
      <c r="F74" s="37">
        <v>6</v>
      </c>
      <c r="G74" s="37">
        <v>40.130000000000003</v>
      </c>
      <c r="H74" s="28">
        <f t="shared" si="2"/>
        <v>49.853498999999999</v>
      </c>
      <c r="I74" s="33">
        <f t="shared" si="3"/>
        <v>299.120994</v>
      </c>
      <c r="J74" s="2"/>
      <c r="K74" s="2"/>
      <c r="L74" s="2"/>
      <c r="M74" s="2"/>
    </row>
    <row r="75" spans="1:13" ht="33.75" customHeight="1" x14ac:dyDescent="0.25">
      <c r="A75" s="30"/>
      <c r="B75" s="30"/>
      <c r="C75" s="21"/>
      <c r="D75" s="31" t="s">
        <v>81</v>
      </c>
      <c r="E75" s="30"/>
      <c r="F75" s="30"/>
      <c r="G75" s="30"/>
      <c r="H75" s="30"/>
      <c r="I75" s="25">
        <f>SUM(I32:I74)</f>
        <v>52045.973148840014</v>
      </c>
      <c r="J75" s="4"/>
      <c r="K75" s="4"/>
      <c r="L75" s="4"/>
      <c r="M75" s="4"/>
    </row>
    <row r="76" spans="1:13" ht="33.75" customHeight="1" x14ac:dyDescent="0.25">
      <c r="A76" s="30"/>
      <c r="B76" s="30"/>
      <c r="C76" s="21"/>
      <c r="D76" s="31" t="s">
        <v>241</v>
      </c>
      <c r="E76" s="30"/>
      <c r="F76" s="30"/>
      <c r="G76" s="30"/>
      <c r="H76" s="30"/>
      <c r="I76" s="25">
        <f>I23+I30+I75</f>
        <v>320913.82248405</v>
      </c>
      <c r="J76" s="4"/>
      <c r="K76" s="4"/>
      <c r="L76" s="4"/>
      <c r="M76" s="4"/>
    </row>
    <row r="77" spans="1:13" ht="33.75" customHeight="1" x14ac:dyDescent="0.25">
      <c r="A77" s="38"/>
      <c r="B77" s="38"/>
      <c r="C77" s="38" t="s">
        <v>47</v>
      </c>
      <c r="D77" s="39" t="s">
        <v>242</v>
      </c>
      <c r="E77" s="38"/>
      <c r="F77" s="38"/>
      <c r="G77" s="38"/>
      <c r="H77" s="38"/>
      <c r="I77" s="38"/>
      <c r="J77" s="38"/>
      <c r="K77" s="38"/>
      <c r="L77" s="38"/>
      <c r="M77" s="38"/>
    </row>
    <row r="78" spans="1:13" ht="33.75" customHeight="1" x14ac:dyDescent="0.25">
      <c r="A78" s="38"/>
      <c r="B78" s="38"/>
      <c r="C78" s="38"/>
      <c r="D78" s="39"/>
      <c r="E78" s="38"/>
      <c r="F78" s="38"/>
      <c r="G78" s="38"/>
      <c r="H78" s="38"/>
      <c r="I78" s="38"/>
      <c r="J78" s="38"/>
      <c r="K78" s="38"/>
      <c r="L78" s="38"/>
      <c r="M78" s="38"/>
    </row>
    <row r="79" spans="1:13" ht="33.75" customHeight="1" x14ac:dyDescent="0.25">
      <c r="A79" s="1" t="s">
        <v>243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33.75" customHeight="1" x14ac:dyDescent="0.25">
      <c r="A80" s="1" t="s">
        <v>244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33.75" customHeight="1" x14ac:dyDescent="0.25">
      <c r="A81" s="1" t="s">
        <v>245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33.75" customHeight="1" x14ac:dyDescent="0.25">
      <c r="A82" s="1" t="s">
        <v>246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</sheetData>
  <mergeCells count="88">
    <mergeCell ref="J76:M76"/>
    <mergeCell ref="A79:M79"/>
    <mergeCell ref="A80:M80"/>
    <mergeCell ref="A81:M81"/>
    <mergeCell ref="A82:M82"/>
    <mergeCell ref="J71:M71"/>
    <mergeCell ref="J72:M72"/>
    <mergeCell ref="J73:M73"/>
    <mergeCell ref="J74:M74"/>
    <mergeCell ref="J75:M75"/>
    <mergeCell ref="J66:M66"/>
    <mergeCell ref="J67:M67"/>
    <mergeCell ref="J68:M68"/>
    <mergeCell ref="J69:M69"/>
    <mergeCell ref="J70:M70"/>
    <mergeCell ref="J61:M61"/>
    <mergeCell ref="J62:M62"/>
    <mergeCell ref="J63:M63"/>
    <mergeCell ref="J64:M64"/>
    <mergeCell ref="J65:M65"/>
    <mergeCell ref="J56:M56"/>
    <mergeCell ref="J57:M57"/>
    <mergeCell ref="J58:M58"/>
    <mergeCell ref="J59:M59"/>
    <mergeCell ref="J60:M60"/>
    <mergeCell ref="J51:M51"/>
    <mergeCell ref="J52:M52"/>
    <mergeCell ref="J53:M53"/>
    <mergeCell ref="J54:M54"/>
    <mergeCell ref="J55:M55"/>
    <mergeCell ref="J46:M46"/>
    <mergeCell ref="J47:M47"/>
    <mergeCell ref="J48:M48"/>
    <mergeCell ref="J49:M49"/>
    <mergeCell ref="J50:M50"/>
    <mergeCell ref="J41:M41"/>
    <mergeCell ref="J42:M42"/>
    <mergeCell ref="J43:M43"/>
    <mergeCell ref="J44:M44"/>
    <mergeCell ref="J45:M45"/>
    <mergeCell ref="J36:M36"/>
    <mergeCell ref="J37:M37"/>
    <mergeCell ref="J38:M38"/>
    <mergeCell ref="J39:M39"/>
    <mergeCell ref="J40:M40"/>
    <mergeCell ref="J31:M31"/>
    <mergeCell ref="J32:M32"/>
    <mergeCell ref="J33:M33"/>
    <mergeCell ref="J34:M34"/>
    <mergeCell ref="J35:M35"/>
    <mergeCell ref="J26:M26"/>
    <mergeCell ref="J27:M27"/>
    <mergeCell ref="J28:M28"/>
    <mergeCell ref="J29:M29"/>
    <mergeCell ref="J30:M30"/>
    <mergeCell ref="J21:M21"/>
    <mergeCell ref="J22:M22"/>
    <mergeCell ref="J23:M23"/>
    <mergeCell ref="J24:M24"/>
    <mergeCell ref="J25:M25"/>
    <mergeCell ref="J16:M16"/>
    <mergeCell ref="J17:M17"/>
    <mergeCell ref="J18:M18"/>
    <mergeCell ref="J19:M19"/>
    <mergeCell ref="J20:M20"/>
    <mergeCell ref="J11:M11"/>
    <mergeCell ref="J12:M12"/>
    <mergeCell ref="J13:M13"/>
    <mergeCell ref="J14:M14"/>
    <mergeCell ref="J15:M15"/>
    <mergeCell ref="J7:M7"/>
    <mergeCell ref="N7:Q7"/>
    <mergeCell ref="J8:M8"/>
    <mergeCell ref="J9:M9"/>
    <mergeCell ref="J10:M10"/>
    <mergeCell ref="A1:M1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G6"/>
    <mergeCell ref="I5:I6"/>
    <mergeCell ref="J5:M6"/>
  </mergeCells>
  <pageMargins left="0.51180555555555596" right="0.51180555555555596" top="0.78749999999999998" bottom="0.78749999999999998" header="0.511811023622047" footer="0.511811023622047"/>
  <pageSetup paperSize="9" scale="39" orientation="portrait" horizontalDpi="300" verticalDpi="300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3DA8-4EDC-462C-81ED-62D8F170EA19}">
  <dimension ref="A1:D6"/>
  <sheetViews>
    <sheetView zoomScaleNormal="100" zoomScaleSheetLayoutView="100" workbookViewId="0">
      <selection activeCell="P10" sqref="P10"/>
    </sheetView>
  </sheetViews>
  <sheetFormatPr defaultColWidth="8.7109375" defaultRowHeight="15" x14ac:dyDescent="0.25"/>
  <cols>
    <col min="1" max="1" width="55" customWidth="1"/>
    <col min="2" max="4" width="10.140625" customWidth="1"/>
    <col min="16381" max="16384" width="11.5703125" customWidth="1"/>
  </cols>
  <sheetData>
    <row r="1" spans="1:4" ht="28.35" customHeight="1" x14ac:dyDescent="0.25">
      <c r="A1" s="40" t="s">
        <v>247</v>
      </c>
      <c r="B1" s="40"/>
      <c r="C1" s="40"/>
      <c r="D1" s="40"/>
    </row>
    <row r="2" spans="1:4" ht="28.35" customHeight="1" x14ac:dyDescent="0.25">
      <c r="A2" s="41" t="s">
        <v>248</v>
      </c>
      <c r="B2" s="41"/>
      <c r="C2" s="41"/>
      <c r="D2" s="41"/>
    </row>
    <row r="3" spans="1:4" ht="28.35" customHeight="1" x14ac:dyDescent="0.25">
      <c r="A3" s="42" t="s">
        <v>7</v>
      </c>
      <c r="B3" s="43" t="s">
        <v>249</v>
      </c>
      <c r="C3" s="43" t="s">
        <v>250</v>
      </c>
      <c r="D3" s="43" t="s">
        <v>251</v>
      </c>
    </row>
    <row r="4" spans="1:4" ht="28.35" customHeight="1" x14ac:dyDescent="0.25">
      <c r="A4" s="44" t="s">
        <v>15</v>
      </c>
      <c r="B4" s="45"/>
      <c r="C4" s="45"/>
      <c r="D4" s="46"/>
    </row>
    <row r="5" spans="1:4" ht="28.35" customHeight="1" x14ac:dyDescent="0.25">
      <c r="A5" s="44" t="s">
        <v>83</v>
      </c>
      <c r="B5" s="47"/>
      <c r="C5" s="48"/>
      <c r="D5" s="49"/>
    </row>
    <row r="6" spans="1:4" ht="28.35" customHeight="1" x14ac:dyDescent="0.25">
      <c r="A6" s="44" t="s">
        <v>101</v>
      </c>
      <c r="B6" s="50"/>
      <c r="C6" s="51"/>
      <c r="D6" s="46"/>
    </row>
  </sheetData>
  <mergeCells count="2">
    <mergeCell ref="A1:D1"/>
    <mergeCell ref="A2:D2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Orçamento</vt:lpstr>
      <vt:lpstr>CRONOGRAMA BASICO</vt:lpstr>
      <vt:lpstr>'CRONOGRAMA BASICO'!Area_de_impressao</vt:lpstr>
      <vt:lpstr>'CRONOGRAMA BASICO'!Print_Area_0</vt:lpstr>
      <vt:lpstr>'CRONOGRAMA BASICO'!Print_Area_0_0</vt:lpstr>
      <vt:lpstr>'CRONOGRAMA BASICO'!Print_Area_0_0_0</vt:lpstr>
      <vt:lpstr>'CRONOGRAMA BASICO'!Print_Area_0_0_0_0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Alessandra Reis</dc:creator>
  <dc:description/>
  <cp:lastModifiedBy>Adriana Stocco</cp:lastModifiedBy>
  <cp:revision>71</cp:revision>
  <cp:lastPrinted>2024-10-17T16:53:48Z</cp:lastPrinted>
  <dcterms:created xsi:type="dcterms:W3CDTF">2020-08-04T14:11:47Z</dcterms:created>
  <dcterms:modified xsi:type="dcterms:W3CDTF">2024-12-12T11:55:27Z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