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Editais\2023\Concorrência Pública 2023\CP 09-2023 - Cemei Curió\CP 09-2023 - CEmei Curio II\"/>
    </mc:Choice>
  </mc:AlternateContent>
  <xr:revisionPtr revIDLastSave="0" documentId="8_{B63CEFDA-FC36-4E5C-8E4C-DC96B36818D1}" xr6:coauthVersionLast="47" xr6:coauthVersionMax="47" xr10:uidLastSave="{00000000-0000-0000-0000-000000000000}"/>
  <bookViews>
    <workbookView xWindow="-120" yWindow="-120" windowWidth="24240" windowHeight="13140" firstSheet="1" activeTab="1"/>
  </bookViews>
  <sheets>
    <sheet name="Sheet" sheetId="1" state="hidden" r:id="rId1"/>
    <sheet name="Orçamento" sheetId="2" r:id="rId2"/>
    <sheet name="BDI" sheetId="3" r:id="rId3"/>
    <sheet name="Cronograma" sheetId="4" r:id="rId4"/>
  </sheets>
  <definedNames>
    <definedName name="_xlnm.Print_Area" localSheetId="2">BDI!$A$1:$S$27</definedName>
    <definedName name="_xlnm.Print_Area" localSheetId="1">Orçamento!$A$1:$K$38</definedName>
    <definedName name="Excel_BuiltIn__FilterDatabase" localSheetId="1">Orçamento!$A$8:$I$37</definedName>
    <definedName name="Excel_BuiltIn_Print_Area" localSheetId="2">BDI!$A$1:$S$27</definedName>
    <definedName name="Excel_BuiltIn_Print_Area" localSheetId="1">Orçamento!$A$1:$I$38</definedName>
    <definedName name="Excel_BuiltIn_Print_Titles" localSheetId="1">Orçamento!$A$1:$AMJ$6</definedName>
    <definedName name="Excel_BuiltIn_Print_Titles" localSheetId="0">Sheet!$A$1:$AMJ$7</definedName>
  </definedNames>
  <calcPr calcId="181029"/>
</workbook>
</file>

<file path=xl/calcChain.xml><?xml version="1.0" encoding="utf-8"?>
<calcChain xmlns="http://schemas.openxmlformats.org/spreadsheetml/2006/main">
  <c r="B10" i="4" l="1"/>
  <c r="B7" i="4"/>
  <c r="C3" i="4"/>
  <c r="C3" i="3"/>
  <c r="E20" i="3"/>
  <c r="H34" i="2"/>
  <c r="I34" i="2" s="1"/>
  <c r="I33" i="2"/>
  <c r="H33" i="2"/>
  <c r="H32" i="2"/>
  <c r="I32" i="2" s="1"/>
  <c r="I31" i="2"/>
  <c r="H31" i="2"/>
  <c r="H30" i="2"/>
  <c r="I30" i="2" s="1"/>
  <c r="I29" i="2"/>
  <c r="H29" i="2"/>
  <c r="H28" i="2"/>
  <c r="I28" i="2" s="1"/>
  <c r="I27" i="2"/>
  <c r="H27" i="2"/>
  <c r="H26" i="2"/>
  <c r="I26" i="2" s="1"/>
  <c r="I25" i="2"/>
  <c r="H25" i="2"/>
  <c r="H24" i="2"/>
  <c r="I24" i="2" s="1"/>
  <c r="I23" i="2"/>
  <c r="H23" i="2"/>
  <c r="H22" i="2"/>
  <c r="I22" i="2" s="1"/>
  <c r="I21" i="2" s="1"/>
  <c r="I19" i="2"/>
  <c r="H19" i="2"/>
  <c r="H18" i="2"/>
  <c r="I18" i="2" s="1"/>
  <c r="I17" i="2"/>
  <c r="H17" i="2"/>
  <c r="H16" i="2"/>
  <c r="I16" i="2" s="1"/>
  <c r="I15" i="2"/>
  <c r="H15" i="2"/>
  <c r="H14" i="2"/>
  <c r="I14" i="2" s="1"/>
  <c r="I13" i="2"/>
  <c r="H13" i="2"/>
  <c r="H12" i="2"/>
  <c r="I12" i="2" s="1"/>
  <c r="I11" i="2"/>
  <c r="H11" i="2"/>
  <c r="H10" i="2"/>
  <c r="I10" i="2" s="1"/>
  <c r="I9" i="2"/>
  <c r="I8" i="2" s="1"/>
  <c r="C9" i="4" s="1"/>
  <c r="H9" i="2"/>
  <c r="G10" i="1"/>
  <c r="G8" i="1" s="1"/>
  <c r="G9" i="1"/>
  <c r="C8" i="1"/>
  <c r="B5" i="1"/>
  <c r="B3" i="1"/>
  <c r="C12" i="4" l="1"/>
  <c r="I37" i="2"/>
  <c r="E9" i="4"/>
  <c r="F9" i="4"/>
  <c r="D9" i="4"/>
  <c r="E12" i="4" l="1"/>
  <c r="E15" i="4" s="1"/>
  <c r="F12" i="4"/>
  <c r="F15" i="4" s="1"/>
  <c r="D12" i="4"/>
  <c r="D15" i="4" s="1"/>
  <c r="C14" i="4"/>
  <c r="C7" i="4" s="1"/>
  <c r="F17" i="4" l="1"/>
  <c r="D17" i="4"/>
  <c r="D18" i="4" s="1"/>
  <c r="D16" i="4"/>
  <c r="E16" i="4" s="1"/>
  <c r="F16" i="4" s="1"/>
  <c r="C10" i="4"/>
  <c r="E17" i="4"/>
  <c r="E18" i="4" s="1"/>
  <c r="F18" i="4" l="1"/>
</calcChain>
</file>

<file path=xl/sharedStrings.xml><?xml version="1.0" encoding="utf-8"?>
<sst xmlns="http://schemas.openxmlformats.org/spreadsheetml/2006/main" count="1407" uniqueCount="922">
  <si>
    <t>PLANILHA DE SERVIÇOS</t>
  </si>
  <si>
    <t>JULHO/21</t>
  </si>
  <si>
    <t>Empreendimento:</t>
  </si>
  <si>
    <t>1,17</t>
  </si>
  <si>
    <t>0,05</t>
  </si>
  <si>
    <t>Data Base:</t>
  </si>
  <si>
    <t>0,01</t>
  </si>
  <si>
    <t>Item</t>
  </si>
  <si>
    <t>Código</t>
  </si>
  <si>
    <t>Serviços</t>
  </si>
  <si>
    <t>Un</t>
  </si>
  <si>
    <t>Qtde</t>
  </si>
  <si>
    <t>Valor Unit.</t>
  </si>
  <si>
    <t>Valor Total</t>
  </si>
  <si>
    <t>CANTEIRO (INSTALAÇÃO E DESMOBILIZAÇÃO)</t>
  </si>
  <si>
    <t>ADMINISTRAÇÃO LOCAL</t>
  </si>
  <si>
    <t>1261</t>
  </si>
  <si>
    <t>CONSTRUCAO DO ESPACO SAUDE</t>
  </si>
  <si>
    <t>1261.01</t>
  </si>
  <si>
    <t>INFRAESTRUTURA</t>
  </si>
  <si>
    <t>1261.01.01</t>
  </si>
  <si>
    <t>FUNDACAO PROFUNDA</t>
  </si>
  <si>
    <t>1261.01.01.01</t>
  </si>
  <si>
    <t>02.10.020</t>
  </si>
  <si>
    <t>Locação de obra de edificação</t>
  </si>
  <si>
    <t>M2</t>
  </si>
  <si>
    <t>1261.01.01.02</t>
  </si>
  <si>
    <t>12.05.010</t>
  </si>
  <si>
    <t>Taxa de mobilização e desmobilização de equipamentos para execução de estaca escavada</t>
  </si>
  <si>
    <t>TX</t>
  </si>
  <si>
    <t>1261.01.01.03</t>
  </si>
  <si>
    <t>12.05.030</t>
  </si>
  <si>
    <t>Estaca escavada mecanicamente, diâmetro de 30 cm até 30 t</t>
  </si>
  <si>
    <t>M</t>
  </si>
  <si>
    <t>1261.01.01.04</t>
  </si>
  <si>
    <t>05.10.024</t>
  </si>
  <si>
    <t>Transporte de solo de 1ª e 2ª categoria por caminhão para distâncias superiores ao 10° km até o 15° km</t>
  </si>
  <si>
    <t>M3</t>
  </si>
  <si>
    <t>1261.01.01.05</t>
  </si>
  <si>
    <t>07.10.020</t>
  </si>
  <si>
    <t>Espalhamento de solo em bota-fora com compactação sem controle</t>
  </si>
  <si>
    <t>1261.01.02</t>
  </si>
  <si>
    <t>BLOCOS E VIGAS BALDRAMES</t>
  </si>
  <si>
    <t>1261.01.02.01</t>
  </si>
  <si>
    <t>06.02.020</t>
  </si>
  <si>
    <t>Escavação manual em solo de 1ª e 2ª categoria em vala ou cava até 1,5 m</t>
  </si>
  <si>
    <t>1261.01.02.02</t>
  </si>
  <si>
    <t>08.01.040</t>
  </si>
  <si>
    <t>Escoramento de solo descontínuo</t>
  </si>
  <si>
    <t>1261.01.02.03</t>
  </si>
  <si>
    <t>07.11.020</t>
  </si>
  <si>
    <t>Reaterro compactado mecanizado de vala ou cava com compactador</t>
  </si>
  <si>
    <t>1261.01.02.04</t>
  </si>
  <si>
    <t>05.10.025</t>
  </si>
  <si>
    <t>Transporte de solo de 1ª e 2ª categoria por caminhão para distâncias superiores ao 15° km até o 20° km</t>
  </si>
  <si>
    <t>1261.01.02.05</t>
  </si>
  <si>
    <t>1261.01.02.06</t>
  </si>
  <si>
    <t>11.02.060</t>
  </si>
  <si>
    <t>Concreto usinado não estrutural mínimo 300 kg cimento / m³</t>
  </si>
  <si>
    <t>1261.01.02.07</t>
  </si>
  <si>
    <t>11.16.020</t>
  </si>
  <si>
    <t>Lançamento, espalhamento e adensamento de concreto ou massa em lastro e/ou enchimento</t>
  </si>
  <si>
    <t>1261.01.02.08</t>
  </si>
  <si>
    <t>11.01.130</t>
  </si>
  <si>
    <t>Concreto usinado, fck = 25 MPa</t>
  </si>
  <si>
    <t>1261.01.02.09</t>
  </si>
  <si>
    <t>11.16.040</t>
  </si>
  <si>
    <t>Lançamento e adensamento de concreto ou massa em fundação</t>
  </si>
  <si>
    <t>1261.01.02.10</t>
  </si>
  <si>
    <t>09.01.020</t>
  </si>
  <si>
    <t>Forma em madeira comum para fundação</t>
  </si>
  <si>
    <t>1261.01.02.11</t>
  </si>
  <si>
    <t>10.01.040</t>
  </si>
  <si>
    <t>Armadura em barra de aço CA-50 (A ou B) fyk = 500 MPa</t>
  </si>
  <si>
    <t>KG</t>
  </si>
  <si>
    <t>1261.01.02.12</t>
  </si>
  <si>
    <t>10.01.060</t>
  </si>
  <si>
    <t>Armadura em barra de aço CA-60 (A ou B) fyk = 600 MPa</t>
  </si>
  <si>
    <t>1261.02</t>
  </si>
  <si>
    <t>SUPERESTRUTURA</t>
  </si>
  <si>
    <t>1261.02.01</t>
  </si>
  <si>
    <t>ESTRUTURA DE CONCRETO</t>
  </si>
  <si>
    <t>1261.02.01.01</t>
  </si>
  <si>
    <t>09.02.020</t>
  </si>
  <si>
    <t>Forma plana em compensado para estrutura convencional</t>
  </si>
  <si>
    <t>1261.02.01.02</t>
  </si>
  <si>
    <t>1261.02.01.03</t>
  </si>
  <si>
    <t>11.16.060</t>
  </si>
  <si>
    <t>Lançamento e adensamento de concreto ou massa em estrutura</t>
  </si>
  <si>
    <t>1261.02.02</t>
  </si>
  <si>
    <t>CONTRAPISO</t>
  </si>
  <si>
    <t>1261.02.02.01</t>
  </si>
  <si>
    <t>11.18.060</t>
  </si>
  <si>
    <t>Lona plástica</t>
  </si>
  <si>
    <t>1261.02.02.02</t>
  </si>
  <si>
    <t>10.02.020</t>
  </si>
  <si>
    <t>Armadura em tela soldada de aço</t>
  </si>
  <si>
    <t>1261.02.02.03</t>
  </si>
  <si>
    <t>1261.02.02.04</t>
  </si>
  <si>
    <t>11.18.040</t>
  </si>
  <si>
    <t>Lastro de pedra britada</t>
  </si>
  <si>
    <t>1261.02.03</t>
  </si>
  <si>
    <t>VEDOS</t>
  </si>
  <si>
    <t>1261.02.03.01</t>
  </si>
  <si>
    <t>14.05.050</t>
  </si>
  <si>
    <t>Alvenaria de bloco cerâmico estrutural, uso revestido, de 14 cm</t>
  </si>
  <si>
    <t>1261.02.03.02</t>
  </si>
  <si>
    <t>14.30.160</t>
  </si>
  <si>
    <t>Divisória em placas de gesso acartonado, resistência ao fogo 60 minutos, espessura 120/90mm - 1RF / 1RF LM</t>
  </si>
  <si>
    <t>1261.02.03.03</t>
  </si>
  <si>
    <t>1261.02.03.04</t>
  </si>
  <si>
    <t>11.05.040</t>
  </si>
  <si>
    <t>Argamassa graute</t>
  </si>
  <si>
    <t>1261.02.03.05</t>
  </si>
  <si>
    <t>1261.02.04</t>
  </si>
  <si>
    <t>LAJES</t>
  </si>
  <si>
    <t>1261.02.04.01</t>
  </si>
  <si>
    <t>13.01.150</t>
  </si>
  <si>
    <t>Laje pré-fabricada mista vigota treliçada/lajota cerâmica - LT 16 (12+4) e capa com concreto de 25 MPa</t>
  </si>
  <si>
    <t>1261.02.05</t>
  </si>
  <si>
    <t>FERRAGENS</t>
  </si>
  <si>
    <t>1261.02.05.01</t>
  </si>
  <si>
    <t>1261.02.05.02</t>
  </si>
  <si>
    <t>1261.03</t>
  </si>
  <si>
    <t>RADIER LIXEIRA, MEDIDORES E GERADOR</t>
  </si>
  <si>
    <t>1261.03.01</t>
  </si>
  <si>
    <t>LIXEIRAS</t>
  </si>
  <si>
    <t>1261.03.01.01</t>
  </si>
  <si>
    <t>1261.03.01.02</t>
  </si>
  <si>
    <t>1261.03.01.03</t>
  </si>
  <si>
    <t>1261.03.01.04</t>
  </si>
  <si>
    <t>1261.03.01.05</t>
  </si>
  <si>
    <t>1261.03.01.06</t>
  </si>
  <si>
    <t>1261.03.01.07</t>
  </si>
  <si>
    <t>1261.03.01.08</t>
  </si>
  <si>
    <t>1261.03.02</t>
  </si>
  <si>
    <t>MEDIDORES E GERADOR</t>
  </si>
  <si>
    <t>1261.03.02.01</t>
  </si>
  <si>
    <t>1261.03.02.02</t>
  </si>
  <si>
    <t>1261.03.02.03</t>
  </si>
  <si>
    <t>1261.03.02.04</t>
  </si>
  <si>
    <t>1261.03.02.05</t>
  </si>
  <si>
    <t>1261.03.02.06</t>
  </si>
  <si>
    <t>1261.03.02.07</t>
  </si>
  <si>
    <t>1261.03.02.08</t>
  </si>
  <si>
    <t>1261.04</t>
  </si>
  <si>
    <t>IMPERMEABILIZACAO</t>
  </si>
  <si>
    <t>1261.04.01</t>
  </si>
  <si>
    <t>EXTERNO</t>
  </si>
  <si>
    <t>1261.04.01.01</t>
  </si>
  <si>
    <t>33.03.760</t>
  </si>
  <si>
    <t>Hidrorepelente incolor para fachada à base de silano-siloxano oligomérico disperso em água</t>
  </si>
  <si>
    <t>1261.04.02</t>
  </si>
  <si>
    <t>INTERNO</t>
  </si>
  <si>
    <t>1261.04.02.01</t>
  </si>
  <si>
    <t>32.16.030</t>
  </si>
  <si>
    <t>Impermeabilização em membrana de asfalto modificado com elastômeros, na cor preta</t>
  </si>
  <si>
    <t>1261.05</t>
  </si>
  <si>
    <t>ESTRUTURA METALICA</t>
  </si>
  <si>
    <t>1261.05.01</t>
  </si>
  <si>
    <t>ESTRUTURA METALICA COBERTURA</t>
  </si>
  <si>
    <t>1261.05.01.01</t>
  </si>
  <si>
    <t>15.03.030</t>
  </si>
  <si>
    <t>Fornecimento e montagem de estrutura em aço ASTM-A36, sem pintura</t>
  </si>
  <si>
    <t>1261.05.01.02</t>
  </si>
  <si>
    <t>15.03.131</t>
  </si>
  <si>
    <t>Fornecimento e montagem de estrutura em aço ASTM-A572 Grau 50, sem pintura</t>
  </si>
  <si>
    <t>1261.05.02</t>
  </si>
  <si>
    <t>ESTRUTURA METALICA RECEPCAO</t>
  </si>
  <si>
    <t>1261.05.02.01</t>
  </si>
  <si>
    <t>1261.05.02.02</t>
  </si>
  <si>
    <t>1261.05.03</t>
  </si>
  <si>
    <t>ACABAMENTOS ESTRUTURA METALICA COBERTURA</t>
  </si>
  <si>
    <t>1261.05.03.01</t>
  </si>
  <si>
    <t>33.07.102</t>
  </si>
  <si>
    <t>Esmalte a base de água em estrutura metálica</t>
  </si>
  <si>
    <t>1261.05.04</t>
  </si>
  <si>
    <t>ACABAMENTOS ESTRUTURA METALICA RECEPCAO</t>
  </si>
  <si>
    <t>1261.05.04.01</t>
  </si>
  <si>
    <t>1261.05.05</t>
  </si>
  <si>
    <t>TELHAMENTO</t>
  </si>
  <si>
    <t>1261.05.05.01</t>
  </si>
  <si>
    <t>16.13.070</t>
  </si>
  <si>
    <t>Telhamento em chapa de aço pré-pintada com epóxi e poliéster, tipo sanduíche, espessura de 0,50 mm, com poliuretano</t>
  </si>
  <si>
    <t>1261.05.05.02</t>
  </si>
  <si>
    <t>16.03.020</t>
  </si>
  <si>
    <t>Telhamento em cimento reforçado com fio sintético CRFS - perfil ondulado de 8 mm</t>
  </si>
  <si>
    <t>1261.05.06</t>
  </si>
  <si>
    <t>CALHA, RUFOS E AFINS</t>
  </si>
  <si>
    <t>1261.05.06.01</t>
  </si>
  <si>
    <t>16.33.052</t>
  </si>
  <si>
    <t>Calha, rufo, afins em chapa galvanizada nº 24 - corte 0,50 m</t>
  </si>
  <si>
    <t>1261.05.06.02</t>
  </si>
  <si>
    <t>16.33.062</t>
  </si>
  <si>
    <t>Calha, rufo, afins em chapa galvanizada nº 24 - corte 1,00 m</t>
  </si>
  <si>
    <t>1261.05.06.03</t>
  </si>
  <si>
    <t>16.03.300</t>
  </si>
  <si>
    <t>Cumeeira normal em cimento reforçado com fio sintético CRFS - perfil ondulado</t>
  </si>
  <si>
    <t>1261.05.06.04</t>
  </si>
  <si>
    <t>16.30.020</t>
  </si>
  <si>
    <t>Domo de acrílico fixado em perfis de alumínio</t>
  </si>
  <si>
    <t>1261.05.06.05</t>
  </si>
  <si>
    <t>33.11.050</t>
  </si>
  <si>
    <t>Esmalte à base água em superfície metálica, inclusive preparo</t>
  </si>
  <si>
    <t>1261.06</t>
  </si>
  <si>
    <t>REVESTIMENTOS AREA INTERNA</t>
  </si>
  <si>
    <t>1261.06.01</t>
  </si>
  <si>
    <t>REVESTIMENTO PISO AREA INTERNA</t>
  </si>
  <si>
    <t>1261.06.01.01</t>
  </si>
  <si>
    <t>17.01.020</t>
  </si>
  <si>
    <t>Argamassa de regularização e/ou proteção</t>
  </si>
  <si>
    <t>1261.06.01.02</t>
  </si>
  <si>
    <t>18.08.032</t>
  </si>
  <si>
    <t>Revestimento em porcelanato esmaltado antiderrapante para área externa e ambiente com alto tráfego, grupo de absorção BIa, assentado com argamassa colante industrializada, rejuntado</t>
  </si>
  <si>
    <t>1261.06.01.03</t>
  </si>
  <si>
    <t>18.08.042</t>
  </si>
  <si>
    <t>Rodapé em porcelanato esmaltado antiderrapante para área externa e ambiente com alto tráfego, grupo de absorção BIa, assentado com argamassa colante industrializada, rejuntado</t>
  </si>
  <si>
    <t>1261.06.01.04</t>
  </si>
  <si>
    <t>18.06.430</t>
  </si>
  <si>
    <t>Rejuntamento em placas cerâmicas com argamassa industrializada para rejunte, juntas acima de 5 até 10 mm</t>
  </si>
  <si>
    <t>1261.06.01.05</t>
  </si>
  <si>
    <t>18.06.530</t>
  </si>
  <si>
    <t>Rejuntamento de rodapé em placas cerâmicas com argamassa industrializada para rejunte, altura até 10 cm, juntas acima de 5 até 10 mm</t>
  </si>
  <si>
    <t>1261.06.01.06</t>
  </si>
  <si>
    <t>19.03.290</t>
  </si>
  <si>
    <t>Peitoril e/ou soleira em ardósia, espessura de 2 cm e largura até 20 cm</t>
  </si>
  <si>
    <t>1261.06.02</t>
  </si>
  <si>
    <t>REVESTIMENTO PAREDE AREA INTERNA</t>
  </si>
  <si>
    <t>1261.06.02.01</t>
  </si>
  <si>
    <t>17.02.020</t>
  </si>
  <si>
    <t>Chapisco</t>
  </si>
  <si>
    <t>1261.06.02.02</t>
  </si>
  <si>
    <t>17.02.120</t>
  </si>
  <si>
    <t>Emboço comum</t>
  </si>
  <si>
    <t>1261.06.02.03</t>
  </si>
  <si>
    <t>17.02.140</t>
  </si>
  <si>
    <t>Emboço desempenado com espuma de poliéster</t>
  </si>
  <si>
    <t>1261.06.02.04</t>
  </si>
  <si>
    <t>18.11.042</t>
  </si>
  <si>
    <t>Revestimento em placa cerâmica esmaltada de 20x20 cm, tipo monocolor, assentado e rejuntado com argamassa industrializada</t>
  </si>
  <si>
    <t>1261.06.02.05</t>
  </si>
  <si>
    <t>33.02.060</t>
  </si>
  <si>
    <t>Massa corrida a base de PVA</t>
  </si>
  <si>
    <t>1261.06.02.06</t>
  </si>
  <si>
    <t>33.10.050</t>
  </si>
  <si>
    <t>Tinta acrílica em massa, inclusive preparo</t>
  </si>
  <si>
    <t>1261.06.03</t>
  </si>
  <si>
    <t>REVESTIMENTO TETO AREA INTERNA</t>
  </si>
  <si>
    <t>1261.06.03.01</t>
  </si>
  <si>
    <t>1261.06.03.02</t>
  </si>
  <si>
    <t>1261.06.03.03</t>
  </si>
  <si>
    <t>1261.07</t>
  </si>
  <si>
    <t>ESQUADRIA METALICA</t>
  </si>
  <si>
    <t>1261.07.01</t>
  </si>
  <si>
    <t>PORTAS METALICAS</t>
  </si>
  <si>
    <t>1261.07.01.01</t>
  </si>
  <si>
    <t>25.02.010</t>
  </si>
  <si>
    <t>Porta de entrada de abrir em alumínio com vidro, linha comercial</t>
  </si>
  <si>
    <t>1261.07.02</t>
  </si>
  <si>
    <t>CAIXILHOS METALICOS</t>
  </si>
  <si>
    <t>1261.07.02.01</t>
  </si>
  <si>
    <t>15.03.150</t>
  </si>
  <si>
    <t>Fornecimento e montagem de estrutura metálica em perfil metalon, sem pintura</t>
  </si>
  <si>
    <t>1261.07.02.02</t>
  </si>
  <si>
    <t>1261.07.02.03</t>
  </si>
  <si>
    <t>25.01.410</t>
  </si>
  <si>
    <t>Caixilho em alumínio anodizado maxim-ar</t>
  </si>
  <si>
    <t>1261.08</t>
  </si>
  <si>
    <t>ESQUADRIAS EM VIDRO</t>
  </si>
  <si>
    <t>1261.08.01</t>
  </si>
  <si>
    <t>VIDROS CAIXILHOS</t>
  </si>
  <si>
    <t>1261.08.01.01</t>
  </si>
  <si>
    <t>26.01.168</t>
  </si>
  <si>
    <t>Vidro liso laminado incolor de 6 mm</t>
  </si>
  <si>
    <t>1261.08.01.02</t>
  </si>
  <si>
    <t>26.01.060</t>
  </si>
  <si>
    <t>Vidro liso transparente de 5 mm</t>
  </si>
  <si>
    <t>1261.09</t>
  </si>
  <si>
    <t>ESQUADRIAS EM MADEIRA</t>
  </si>
  <si>
    <t>1261.09.01</t>
  </si>
  <si>
    <t>PORTAS MADEIRA</t>
  </si>
  <si>
    <t>1261.09.01.01</t>
  </si>
  <si>
    <t>23.09.040</t>
  </si>
  <si>
    <t>Porta lisa com batente madeira - 80 x 210 cm</t>
  </si>
  <si>
    <t>UN</t>
  </si>
  <si>
    <t>1261.09.01.02</t>
  </si>
  <si>
    <t>23.08.160</t>
  </si>
  <si>
    <t>Porta lisa com balcão, batente de madeira, completa - 80 x 210 cm</t>
  </si>
  <si>
    <t>CJ</t>
  </si>
  <si>
    <t>1261.09.01.03</t>
  </si>
  <si>
    <t>23.08.242</t>
  </si>
  <si>
    <t>Porta lisa de madeira, de correr com trilho stanley e fechadura</t>
  </si>
  <si>
    <t>1261.09.01.04</t>
  </si>
  <si>
    <t>23.09.420</t>
  </si>
  <si>
    <t>Porta lisa com batente em alumínio, largura 60 cm, altura de 105 a 200 cm</t>
  </si>
  <si>
    <t>1261.09.02</t>
  </si>
  <si>
    <t>ACABAMENTOS PORTAS MADEIRA</t>
  </si>
  <si>
    <t>1261.09.02.01</t>
  </si>
  <si>
    <t>33.12.011</t>
  </si>
  <si>
    <t>Esmalte à base de água em madeira, inclusive preparo</t>
  </si>
  <si>
    <t>1261.09.03</t>
  </si>
  <si>
    <t>FECHADURAS</t>
  </si>
  <si>
    <t>1261.09.03.01</t>
  </si>
  <si>
    <t>28.01.040</t>
  </si>
  <si>
    <t>Ferragem completa com maçaneta tipo alavanca, para porta interna com 1 folha</t>
  </si>
  <si>
    <t>1261.09.03.02</t>
  </si>
  <si>
    <t>28.01.020</t>
  </si>
  <si>
    <t>Ferragem completa com maçaneta tipo alavanca, para porta externa com 1 folha</t>
  </si>
  <si>
    <t>1261.09.03.03</t>
  </si>
  <si>
    <t>28.01.070</t>
  </si>
  <si>
    <t>Ferragem completa para porta de box de WC tipo livre/ocupado</t>
  </si>
  <si>
    <t>1261.10</t>
  </si>
  <si>
    <t>PORTAS PNE</t>
  </si>
  <si>
    <t>1261.10.01</t>
  </si>
  <si>
    <t>1261.10.01.01</t>
  </si>
  <si>
    <t>23.13.064</t>
  </si>
  <si>
    <t>Porta lisa de madeira, interna, resistente a umidade "PIM RU", para acabamento em pintura, de correr ou deslizante, tipo acessível, padrão dimensional pesado, com sistema deslizante e ferragens, completo - 100 x 210 cm</t>
  </si>
  <si>
    <t>1261.10.01.02</t>
  </si>
  <si>
    <t>23.09.050</t>
  </si>
  <si>
    <t>Porta lisa com batente madeira - 90 x 210 cm</t>
  </si>
  <si>
    <t>1261.10.02</t>
  </si>
  <si>
    <t>ACABAMENTOS PORTAS PNE</t>
  </si>
  <si>
    <t>1261.10.02.01</t>
  </si>
  <si>
    <t>30.04.060</t>
  </si>
  <si>
    <t>Revestimento em chapa de aço inoxidável para proteção de portas, altura de 40 cm</t>
  </si>
  <si>
    <t>1261.10.02.02</t>
  </si>
  <si>
    <t>30.01.010</t>
  </si>
  <si>
    <t>Barra de apoio reta, para pessoas com mobilidade reduzida, em tubo de aço inoxidável de 1 1/2´</t>
  </si>
  <si>
    <t>1261.11</t>
  </si>
  <si>
    <t>LOUCAS, METAIS E ACESSORIOS</t>
  </si>
  <si>
    <t>1261.11.01</t>
  </si>
  <si>
    <t>LOUCAS E AFINS</t>
  </si>
  <si>
    <t>1261.11.01.01</t>
  </si>
  <si>
    <t>44.01.100</t>
  </si>
  <si>
    <t>Lavatório de louça sem coluna</t>
  </si>
  <si>
    <t>1261.11.01.02</t>
  </si>
  <si>
    <t>44.20.220</t>
  </si>
  <si>
    <t>Sifão de metal cromado de 1´ x 1 1/2´</t>
  </si>
  <si>
    <t>1261.11.01.03</t>
  </si>
  <si>
    <t>44.20.650</t>
  </si>
  <si>
    <t>Válvula de metal cromado de 1´</t>
  </si>
  <si>
    <t>1261.11.01.04</t>
  </si>
  <si>
    <t>30.08.060</t>
  </si>
  <si>
    <t>Bacia sifonada de louça para pessoas com mobilidade reduzida - capacidade de 6 litros</t>
  </si>
  <si>
    <t>1261.11.01.05</t>
  </si>
  <si>
    <t>44.01.800</t>
  </si>
  <si>
    <t>Bacia sifonada com caixa de descarga acoplada sem tampa - 6 litros</t>
  </si>
  <si>
    <t>1261.11.01.06</t>
  </si>
  <si>
    <t>44.01.360</t>
  </si>
  <si>
    <t>Tanque de louça com coluna de 18 a 20 litros</t>
  </si>
  <si>
    <t>1261.11.01.07</t>
  </si>
  <si>
    <t>44.20.200</t>
  </si>
  <si>
    <t>Sifão de metal cromado de 1 1/2´ x 2´</t>
  </si>
  <si>
    <t>1261.11.01.08</t>
  </si>
  <si>
    <t>44.20.640</t>
  </si>
  <si>
    <t>Válvula de metal cromado de 1 1/2´</t>
  </si>
  <si>
    <t>1261.11.01.09</t>
  </si>
  <si>
    <t>44.02.200</t>
  </si>
  <si>
    <t>Tampo/bancada em concreto armado, revestido em aço inoxidável fosco polido</t>
  </si>
  <si>
    <t>1261.11.01.10</t>
  </si>
  <si>
    <t>29.01.230</t>
  </si>
  <si>
    <t>Cantoneira e perfis em ferro</t>
  </si>
  <si>
    <t>1261.11.02</t>
  </si>
  <si>
    <t>METAIS E ACESSORIOS</t>
  </si>
  <si>
    <t>1261.11.02.01</t>
  </si>
  <si>
    <t>44.06.250</t>
  </si>
  <si>
    <t>Cuba em aço inoxidável simples de 300 x 140mm</t>
  </si>
  <si>
    <t>1261.11.02.02</t>
  </si>
  <si>
    <t>1261.11.02.03</t>
  </si>
  <si>
    <t>44.20.620</t>
  </si>
  <si>
    <t>Válvula americana</t>
  </si>
  <si>
    <t>1261.11.02.04</t>
  </si>
  <si>
    <t>44.03.450</t>
  </si>
  <si>
    <t>Torneira longa sem rosca para uso geral, em latão fundido cromado</t>
  </si>
  <si>
    <t>1261.11.02.05</t>
  </si>
  <si>
    <t>44.03.480</t>
  </si>
  <si>
    <t>Torneira de mesa para lavatório compacta, acionamento hidromecânico, em latão cromado, DN= 1/2´</t>
  </si>
  <si>
    <t>1261.11.02.06</t>
  </si>
  <si>
    <t>44.03.400</t>
  </si>
  <si>
    <t>Torneira curta com rosca para uso geral, em latão fundido cromado, DN= 3/4´</t>
  </si>
  <si>
    <t>1261.11.03</t>
  </si>
  <si>
    <t>DIVISORIAS</t>
  </si>
  <si>
    <t>1261.11.03.01</t>
  </si>
  <si>
    <t>14.30.860</t>
  </si>
  <si>
    <t>Divisória em placas de granilite com espessura de 4 cm</t>
  </si>
  <si>
    <t>1261.11.04</t>
  </si>
  <si>
    <t>PORTAS DIVISORIAS</t>
  </si>
  <si>
    <t>1261.11.04.01</t>
  </si>
  <si>
    <t>23.04.590</t>
  </si>
  <si>
    <t>Porta em laminado fenólico melamínico com acabamento liso, batente metálico - 70 x 210 cm</t>
  </si>
  <si>
    <t>1261.12</t>
  </si>
  <si>
    <t>ACESSIBILIDADE AREA INTERNA</t>
  </si>
  <si>
    <t>1261.12.01</t>
  </si>
  <si>
    <t>BARRAS DE APOIO</t>
  </si>
  <si>
    <t>1261.12.01.01</t>
  </si>
  <si>
    <t>30.01.061</t>
  </si>
  <si>
    <t>Barra de apoio lateral para lavatório, para pessoas com mobilidade reduzida, em tubo de aço inoxidável de 1.1/4", comprimento 25 a 30 cm</t>
  </si>
  <si>
    <t>1261.12.01.02</t>
  </si>
  <si>
    <t>1261.12.02</t>
  </si>
  <si>
    <t>SINALIZACOES E EQUIPAMENTOS</t>
  </si>
  <si>
    <t>1261.12.02.01</t>
  </si>
  <si>
    <t>30.04.020</t>
  </si>
  <si>
    <t>Revestimento em borracha sintética colorida de 5 mm, para sinalização tátil de alerta / direcional - colado</t>
  </si>
  <si>
    <t>1261.13</t>
  </si>
  <si>
    <t>ELETRICA</t>
  </si>
  <si>
    <t>1261.13.01</t>
  </si>
  <si>
    <t>INSTALACOES</t>
  </si>
  <si>
    <t>1261.13.01.01</t>
  </si>
  <si>
    <t>37.04.290</t>
  </si>
  <si>
    <t>Quadro de distribuição universal de sobrepor, para disjuntores 56 DIN / 40 Bolt-on - 225 A - sem componentes</t>
  </si>
  <si>
    <t>1261.13.01.02</t>
  </si>
  <si>
    <t>37.13.600</t>
  </si>
  <si>
    <t>Disjuntor termomagnético, unipolar 127/220 V, corrente de 10 A até 30 A</t>
  </si>
  <si>
    <t>1261.13.01.03</t>
  </si>
  <si>
    <t>37.13.630</t>
  </si>
  <si>
    <t>Disjuntor termomagnético, bipolar 220/380 V, corrente de 10 A até 50 A</t>
  </si>
  <si>
    <t>1261.13.01.04</t>
  </si>
  <si>
    <t>37.10.010</t>
  </si>
  <si>
    <t>Barramento de cobre nu</t>
  </si>
  <si>
    <t>1261.13.01.05</t>
  </si>
  <si>
    <t>39.10.060</t>
  </si>
  <si>
    <t>Terminal de pressão/compressão para cabo de 6 até 10 mm²</t>
  </si>
  <si>
    <t>1261.13.01.06</t>
  </si>
  <si>
    <t>39.10.050</t>
  </si>
  <si>
    <t>Terminal de compressão para cabo de 2,5 mm²</t>
  </si>
  <si>
    <t>1261.13.01.07</t>
  </si>
  <si>
    <t>38.13.010</t>
  </si>
  <si>
    <t>Eletroduto corrugado em polietileno de alta densidade, DN= 30 mm, com acessórios</t>
  </si>
  <si>
    <t>1261.13.01.08</t>
  </si>
  <si>
    <t>37.24.042</t>
  </si>
  <si>
    <t>Dispositivo de proteção contra surto, 1 polo, suportabilidade &lt;= 4 kV, Un até 240V/415V, Iimp = 60 kA, curva de ensaio 10/350µs - classe 1</t>
  </si>
  <si>
    <t>1261.13.01.09</t>
  </si>
  <si>
    <t>39.02.020</t>
  </si>
  <si>
    <t>Cabo de cobre de 4 mm², isolamento 750 V - isolação em PVC 70°C</t>
  </si>
  <si>
    <t>1261.13.01.10</t>
  </si>
  <si>
    <t>39.02.016</t>
  </si>
  <si>
    <t>Cabo de cobre de 2,5 mm², isolamento 750 V - isolação em PVC 70°C</t>
  </si>
  <si>
    <t>1261.13.01.11</t>
  </si>
  <si>
    <t>39.02.010</t>
  </si>
  <si>
    <t>Cabo de cobre de 1,5 mm², isolamento 750 V - isolação em PVC 70°C</t>
  </si>
  <si>
    <t>1261.13.01.12</t>
  </si>
  <si>
    <t>40.07.040</t>
  </si>
  <si>
    <t>Caixa em PVC octogonal de 4´ x 4´</t>
  </si>
  <si>
    <t>1261.13.01.13</t>
  </si>
  <si>
    <t>40.07.010</t>
  </si>
  <si>
    <t>Caixa em PVC de 4´ x 2´</t>
  </si>
  <si>
    <t>1261.13.01.14</t>
  </si>
  <si>
    <t>1261.13.01.15</t>
  </si>
  <si>
    <t>40.07.020</t>
  </si>
  <si>
    <t>Caixa em PVC de 4´ x 4´</t>
  </si>
  <si>
    <t>1261.13.01.16</t>
  </si>
  <si>
    <t>40.05.180</t>
  </si>
  <si>
    <t>Interruptor bipolar simples, 1 tecla dupla e placa</t>
  </si>
  <si>
    <t>1261.13.01.17</t>
  </si>
  <si>
    <t>40.05.170</t>
  </si>
  <si>
    <t>Interruptor bipolar paralelo, 1 tecla dupla e placa</t>
  </si>
  <si>
    <t>1261.13.01.18</t>
  </si>
  <si>
    <t>40.04.460</t>
  </si>
  <si>
    <t>Tomada 2P+T de 20 A - 250 V, completa</t>
  </si>
  <si>
    <t>1261.13.01.19</t>
  </si>
  <si>
    <t>40.05.040</t>
  </si>
  <si>
    <t>Interruptor com 2 teclas simples e placa</t>
  </si>
  <si>
    <t>1261.13.01.20</t>
  </si>
  <si>
    <t>41.20.080</t>
  </si>
  <si>
    <t>Plafon plástico e/ou PVC para acabamento de ponto de luz, com soquete E-27 para lâmpada fluorescente compacta</t>
  </si>
  <si>
    <t>1261.13.01.21</t>
  </si>
  <si>
    <t>135513</t>
  </si>
  <si>
    <t>LAMPADA LED 14W/127V BULBO E=27 6500K</t>
  </si>
  <si>
    <t>1261.13.01.22</t>
  </si>
  <si>
    <t>38.04.040</t>
  </si>
  <si>
    <t>Eletroduto galvanizado conforme NBR13057 -  3/4´ com acessórios</t>
  </si>
  <si>
    <t>1261.13.01.23</t>
  </si>
  <si>
    <t>41.14.510</t>
  </si>
  <si>
    <t>Luminária industrial pendente com refletor prismático sem alojamento para reator, para lâmpadas vapor de sódio/metálico ou mista de 150/250/400W</t>
  </si>
  <si>
    <t>1261.13.01.24</t>
  </si>
  <si>
    <t>135518</t>
  </si>
  <si>
    <t>LAMPADA LED 50W/220V E=27 6400K E 2850 Im</t>
  </si>
  <si>
    <t>1261.13.01.25</t>
  </si>
  <si>
    <t>40.06.040</t>
  </si>
  <si>
    <t>Condulete metálico de 3/4´</t>
  </si>
  <si>
    <t>1261.13.01.26</t>
  </si>
  <si>
    <t>41.13.102</t>
  </si>
  <si>
    <t>Luminária blindada tipo arandela de 45º e 90º, para lâmpada LED</t>
  </si>
  <si>
    <t>1261.13.01.27</t>
  </si>
  <si>
    <t>41.02.580</t>
  </si>
  <si>
    <t>Lâmpada LED 13,5W, com base E-27, 1400 até 1510lm</t>
  </si>
  <si>
    <t>1261.13.01.28</t>
  </si>
  <si>
    <t>37.17.114</t>
  </si>
  <si>
    <t>Dispositivo diferencial residual de 125 A x 30 mA - 4 polos</t>
  </si>
  <si>
    <t>1261.13.01.29</t>
  </si>
  <si>
    <t>30.06.061</t>
  </si>
  <si>
    <t>Sistema de alarme PNE com indicador audiovisual, para pessoas com mobilidade reduzida ou cadeirante</t>
  </si>
  <si>
    <t>1261.13.02</t>
  </si>
  <si>
    <t>TELEFONIA</t>
  </si>
  <si>
    <t>1261.13.02.01</t>
  </si>
  <si>
    <t>39.18.120</t>
  </si>
  <si>
    <t>Cabo para rede U/UTP 23 AWG com 4 pares - categoria 6A</t>
  </si>
  <si>
    <t>1261.13.02.02</t>
  </si>
  <si>
    <t>40.04.096</t>
  </si>
  <si>
    <t>Tomada RJ 45 para rede de dados, com placa</t>
  </si>
  <si>
    <t>1261.13.02.03</t>
  </si>
  <si>
    <t>69.03.340</t>
  </si>
  <si>
    <t>Conector RJ-45 fêmea - categoria 6</t>
  </si>
  <si>
    <t>1261.13.02.04</t>
  </si>
  <si>
    <t>69.09.250</t>
  </si>
  <si>
    <t>Patch cords de 1,50 ou 3,00 m - RJ-45 / RJ-45 - categoria 6A</t>
  </si>
  <si>
    <t>1261.13.02.05</t>
  </si>
  <si>
    <t>69.09.260</t>
  </si>
  <si>
    <t>Patch panel de 24 portas - categoria 6</t>
  </si>
  <si>
    <t>1261.13.02.06</t>
  </si>
  <si>
    <t>66.08.100</t>
  </si>
  <si>
    <t>Rack fechado padrão metálico, 19 x 12 Us x 470 mm</t>
  </si>
  <si>
    <t>1261.13.02.07</t>
  </si>
  <si>
    <t>66.20.150</t>
  </si>
  <si>
    <t>Guia organizadora de cabos para rack, 19´ 1 U</t>
  </si>
  <si>
    <t>1261.13.02.08</t>
  </si>
  <si>
    <t>69.20.230</t>
  </si>
  <si>
    <t>Calha de aço com 8 tomadas 2P+T - 250 V, com cabo</t>
  </si>
  <si>
    <t>1261.13.02.09</t>
  </si>
  <si>
    <t>69.20.248</t>
  </si>
  <si>
    <t>Painel frontal cego - 19" x 1 U</t>
  </si>
  <si>
    <t>1261.13.02.10</t>
  </si>
  <si>
    <t>66.20.225</t>
  </si>
  <si>
    <t>Switch Gigabit 24 portas com capacidade de 10/100/1000/Mbps</t>
  </si>
  <si>
    <t>1261.13.02.11</t>
  </si>
  <si>
    <t>40.04.090</t>
  </si>
  <si>
    <t>Tomada RJ 11 para telefone, sem placa</t>
  </si>
  <si>
    <t>1261.13.02.12</t>
  </si>
  <si>
    <t>39.11.091</t>
  </si>
  <si>
    <t>Cabo telefônico tipo CI-40 1 par, para ligação de aparelhos telefônicos</t>
  </si>
  <si>
    <t>1261.13.02.13</t>
  </si>
  <si>
    <t>69.03.400</t>
  </si>
  <si>
    <t>Central PABX híbrida de telefonia para 8 linhas tronco e 24 a 32 ramais digital e analógico</t>
  </si>
  <si>
    <t>1261.13.02.14</t>
  </si>
  <si>
    <t>1261.13.02.15</t>
  </si>
  <si>
    <t>1261.13.02.16</t>
  </si>
  <si>
    <t>1261.13.03</t>
  </si>
  <si>
    <t>SPDA</t>
  </si>
  <si>
    <t>1261.13.03.01</t>
  </si>
  <si>
    <t>42.05.440</t>
  </si>
  <si>
    <t>Barra condutora chata em alumínio de 7/8´ x 1/8´, inclusive acessórios de fixação</t>
  </si>
  <si>
    <t>1261.13.03.02</t>
  </si>
  <si>
    <t>42.05.170</t>
  </si>
  <si>
    <t>Vergalhão liso de aço galvanizado, diâmetro de 3/8´</t>
  </si>
  <si>
    <t>1261.13.03.03</t>
  </si>
  <si>
    <t>29.03.030</t>
  </si>
  <si>
    <t>Cordoalha de aço galvanizado, diâmetro de 1/4´ (6,35 mm)</t>
  </si>
  <si>
    <t>1261.13.03.04</t>
  </si>
  <si>
    <t>42.01.098</t>
  </si>
  <si>
    <t>Captor tipo terminal aéreo, h= 600 mm, diâmetro de 3/8´ galvanizado a fogo</t>
  </si>
  <si>
    <t>1261.14</t>
  </si>
  <si>
    <t>HIDRAULICA</t>
  </si>
  <si>
    <t>1261.14.01</t>
  </si>
  <si>
    <t>AGUA FRIA</t>
  </si>
  <si>
    <t>1261.14.01.01</t>
  </si>
  <si>
    <t>45.01.020</t>
  </si>
  <si>
    <t>Entrada completa de água com abrigo e registro de gaveta, DN= 3/4´</t>
  </si>
  <si>
    <t>1261.14.01.02</t>
  </si>
  <si>
    <t>48.02.204</t>
  </si>
  <si>
    <t>Reservatório em polietileno com tampa de encaixar - capacidade de 2.000 litros</t>
  </si>
  <si>
    <t>1261.14.01.03</t>
  </si>
  <si>
    <t>46.01.020</t>
  </si>
  <si>
    <t>Tubo de PVC rígido soldável marrom, DN= 25 mm, (3/4´), inclusive conexões</t>
  </si>
  <si>
    <t>1261.14.01.04</t>
  </si>
  <si>
    <t>46.01.030</t>
  </si>
  <si>
    <t>Tubo de PVC rígido soldável marrom, DN= 32 mm, (1´), inclusive conexões</t>
  </si>
  <si>
    <t>1261.14.01.05</t>
  </si>
  <si>
    <t>46.01.040</t>
  </si>
  <si>
    <t>Tubo de PVC rígido soldável marrom, DN= 40 mm, (1 1/4´), inclusive conexões</t>
  </si>
  <si>
    <t>1261.14.01.06</t>
  </si>
  <si>
    <t>47.01.030</t>
  </si>
  <si>
    <t>Registro de gaveta em latão fundido sem acabamento, DN= 1´</t>
  </si>
  <si>
    <t>1261.14.01.07</t>
  </si>
  <si>
    <t>47.02.020</t>
  </si>
  <si>
    <t>Registro de gaveta em latão fundido cromado com canopla, DN= 3/4´ - linha especial</t>
  </si>
  <si>
    <t>1261.14.01.08</t>
  </si>
  <si>
    <t>47.02.110</t>
  </si>
  <si>
    <t>Registro de pressão em latão fundido cromado com canopla, DN= 3/4´ - linha especial</t>
  </si>
  <si>
    <t>1261.14.01.09</t>
  </si>
  <si>
    <t>47.01.040</t>
  </si>
  <si>
    <t>Registro de gaveta em latão fundido sem acabamento, DN= 1 1/4´</t>
  </si>
  <si>
    <t>1261.14.01.10</t>
  </si>
  <si>
    <t>48.05.010</t>
  </si>
  <si>
    <t>Torneira de boia, DN= 3/4´</t>
  </si>
  <si>
    <t>1261.14.02</t>
  </si>
  <si>
    <t>ESGOTO</t>
  </si>
  <si>
    <t>1261.14.02.01</t>
  </si>
  <si>
    <t>46.02.010</t>
  </si>
  <si>
    <t>Tubo de PVC rígido branco, pontas lisas, soldável, linha esgoto série normal, DN= 40 mm, inclusive conexões</t>
  </si>
  <si>
    <t>1261.14.02.02</t>
  </si>
  <si>
    <t>46.02.050</t>
  </si>
  <si>
    <t>Tubo de PVC rígido branco PxB com virola e anel de borracha, linha esgoto série normal, DN= 50 mm, inclusive conexões</t>
  </si>
  <si>
    <t>1261.14.02.03</t>
  </si>
  <si>
    <t>46.02.070</t>
  </si>
  <si>
    <t>Tubo de PVC rígido branco PxB com virola e anel de borracha, linha esgoto série normal, DN= 100 mm, inclusive conexões</t>
  </si>
  <si>
    <t>1261.14.02.04</t>
  </si>
  <si>
    <t>46.02.060</t>
  </si>
  <si>
    <t>Tubo de PVC rígido branco PxB com virola e anel de borracha, linha esgoto série normal, DN= 75 mm, inclusive conexões</t>
  </si>
  <si>
    <t>1261.14.03</t>
  </si>
  <si>
    <t>CAIXAS E RALOS</t>
  </si>
  <si>
    <t>1261.14.03.01</t>
  </si>
  <si>
    <t>CAIXA DE GORDURA EM ALVENARIA 30 x 30 x 40 CM</t>
  </si>
  <si>
    <t>1261.14.03.01.01</t>
  </si>
  <si>
    <t>1261.14.03.01.02</t>
  </si>
  <si>
    <t>1261.14.03.01.03</t>
  </si>
  <si>
    <t>06.11.040</t>
  </si>
  <si>
    <t>Reaterro manual apiloado sem controle de compactação</t>
  </si>
  <si>
    <t>1261.14.03.01.04</t>
  </si>
  <si>
    <t>1261.14.03.01.05</t>
  </si>
  <si>
    <t>1261.14.03.01.06</t>
  </si>
  <si>
    <t>1261.14.03.01.07</t>
  </si>
  <si>
    <t>14.02.030</t>
  </si>
  <si>
    <t>Alvenaria de elevação de 1/2 tijolo maciço comum</t>
  </si>
  <si>
    <t>1261.14.03.01.08</t>
  </si>
  <si>
    <t>14.20.010</t>
  </si>
  <si>
    <t>Vergas, contravergas e pilaretes de concreto armado</t>
  </si>
  <si>
    <t>1261.14.03.01.09</t>
  </si>
  <si>
    <t>1261.14.03.01.10</t>
  </si>
  <si>
    <t>1261.14.03.01.11</t>
  </si>
  <si>
    <t>11.03.090</t>
  </si>
  <si>
    <t>Concreto preparado no local, fck = 20 MPa</t>
  </si>
  <si>
    <t>1261.14.03.01.12</t>
  </si>
  <si>
    <t>1261.14.03.01.13</t>
  </si>
  <si>
    <t>1261.14.03.01.14</t>
  </si>
  <si>
    <t>1261.14.03.01.15</t>
  </si>
  <si>
    <t>1261.14.03.01.16</t>
  </si>
  <si>
    <t>32.17.010</t>
  </si>
  <si>
    <t>Impermeabilização em argamassa impermeável com aditivo hidrófugo</t>
  </si>
  <si>
    <t>1261.14.03.01.17</t>
  </si>
  <si>
    <t>32.16.010</t>
  </si>
  <si>
    <t>Impermeabilização em pintura de asfalto oxidado com solventes orgânicos, sobre massa</t>
  </si>
  <si>
    <t>1261.14.03.01.18</t>
  </si>
  <si>
    <t>32.07.110</t>
  </si>
  <si>
    <t>Junta a base de asfalto oxidado a quente</t>
  </si>
  <si>
    <t>CM3</t>
  </si>
  <si>
    <t>1261.14.03.02</t>
  </si>
  <si>
    <t>CAIXA DE INSPECAO 30 x 30x 40CM</t>
  </si>
  <si>
    <t>1261.14.03.02.01</t>
  </si>
  <si>
    <t>1261.14.03.02.02</t>
  </si>
  <si>
    <t>1261.14.03.02.03</t>
  </si>
  <si>
    <t>1261.14.03.02.04</t>
  </si>
  <si>
    <t>1261.14.03.02.05</t>
  </si>
  <si>
    <t>1261.14.03.02.06</t>
  </si>
  <si>
    <t>1261.14.03.02.07</t>
  </si>
  <si>
    <t>1261.14.03.02.08</t>
  </si>
  <si>
    <t>1261.14.03.02.09</t>
  </si>
  <si>
    <t>1261.14.03.02.10</t>
  </si>
  <si>
    <t>1261.14.03.02.11</t>
  </si>
  <si>
    <t>1261.14.03.02.12</t>
  </si>
  <si>
    <t>1261.14.03.02.13</t>
  </si>
  <si>
    <t>1261.14.03.02.14</t>
  </si>
  <si>
    <t>1261.14.03.02.15</t>
  </si>
  <si>
    <t>1261.14.03.02.16</t>
  </si>
  <si>
    <t>1261.14.03.02.17</t>
  </si>
  <si>
    <t>1261.14.03.02.18</t>
  </si>
  <si>
    <t>1261.14.03.03</t>
  </si>
  <si>
    <t>CAIXA SIFONADA ESPECIAL EM ALVENARIA 30 x 30 CM</t>
  </si>
  <si>
    <t>1261.14.03.03.01</t>
  </si>
  <si>
    <t>1261.14.03.03.02</t>
  </si>
  <si>
    <t>1261.14.03.03.03</t>
  </si>
  <si>
    <t>1261.14.03.03.04</t>
  </si>
  <si>
    <t>1261.14.03.03.05</t>
  </si>
  <si>
    <t>1261.14.03.03.06</t>
  </si>
  <si>
    <t>1261.14.03.03.07</t>
  </si>
  <si>
    <t>1261.14.03.03.08</t>
  </si>
  <si>
    <t>1261.14.03.03.09</t>
  </si>
  <si>
    <t>1261.14.03.03.10</t>
  </si>
  <si>
    <t>1261.14.03.03.11</t>
  </si>
  <si>
    <t>1261.14.03.03.12</t>
  </si>
  <si>
    <t>1261.14.03.03.13</t>
  </si>
  <si>
    <t>1261.14.03.03.14</t>
  </si>
  <si>
    <t>1261.14.03.03.15</t>
  </si>
  <si>
    <t>1261.14.03.03.16</t>
  </si>
  <si>
    <t>1261.14.03.03.17</t>
  </si>
  <si>
    <t>1261.14.03.03.18</t>
  </si>
  <si>
    <t>1261.14.03.04</t>
  </si>
  <si>
    <t>CAIXA SIFONADA E RALO SECO</t>
  </si>
  <si>
    <t>1261.14.03.04.01</t>
  </si>
  <si>
    <t>49.04.010</t>
  </si>
  <si>
    <t>Ralo seco em PVC rígido de 100 x 40 mm, com grelha</t>
  </si>
  <si>
    <t>1261.14.03.04.02</t>
  </si>
  <si>
    <t>49.01.020</t>
  </si>
  <si>
    <t>Caixa sifonada de PVC rígido de 100 x 150 x 50 mm, com grelha</t>
  </si>
  <si>
    <t>1261.14.04</t>
  </si>
  <si>
    <t>AGUAS PLUVIAIS</t>
  </si>
  <si>
    <t>1261.14.04.01</t>
  </si>
  <si>
    <t>46.03.040</t>
  </si>
  <si>
    <t>Tubo de PVC rígido PxB com virola e anel de borracha, linha esgoto série reforçada ´R´, DN= 75 mm, inclusive conexões</t>
  </si>
  <si>
    <t>1261.14.05</t>
  </si>
  <si>
    <t>COMBATE A INCENDIO</t>
  </si>
  <si>
    <t>1261.14.05.01</t>
  </si>
  <si>
    <t>50.10.100</t>
  </si>
  <si>
    <t>Extintor manual de água pressurizada - capacidade de 10 litros</t>
  </si>
  <si>
    <t>1261.14.05.02</t>
  </si>
  <si>
    <t>50.10.110</t>
  </si>
  <si>
    <t>Extintor manual de pó químico seco ABC - capacidade de 4 kg</t>
  </si>
  <si>
    <t>1261.14.05.03</t>
  </si>
  <si>
    <t>50.10.140</t>
  </si>
  <si>
    <t>Extintor manual de gás carbônico 5 BC - capacidade de 6 kg</t>
  </si>
  <si>
    <t>1261.14.05.04</t>
  </si>
  <si>
    <t>97.02.194</t>
  </si>
  <si>
    <t>Placa de sinalização em PVC fotoluminescente (150x150mm), com indicação de equipamentos de combate à incêndio e alarme</t>
  </si>
  <si>
    <t>1261.15</t>
  </si>
  <si>
    <t>AREA EXTERNA</t>
  </si>
  <si>
    <t>1261.15.01</t>
  </si>
  <si>
    <t>REVESTIMENTO PAREDE E TETO AREA EXTERNA</t>
  </si>
  <si>
    <t>1261.15.01.01</t>
  </si>
  <si>
    <t>33.03.750</t>
  </si>
  <si>
    <t>Verniz acrílico</t>
  </si>
  <si>
    <t>1261.16</t>
  </si>
  <si>
    <t>ESQUADRIA METALICA AREA EXTERNA</t>
  </si>
  <si>
    <t>1261.16.01</t>
  </si>
  <si>
    <t>PORTAS METALICAS (RESERVATORIOS)</t>
  </si>
  <si>
    <t>1261.16.01.01</t>
  </si>
  <si>
    <t>25.02.050</t>
  </si>
  <si>
    <t>Porta veneziana de abrir em alumínio, linha comercial</t>
  </si>
  <si>
    <t>1261.16.02</t>
  </si>
  <si>
    <t>ESCADA MARINHEIRO</t>
  </si>
  <si>
    <t>1261.16.02.01</t>
  </si>
  <si>
    <t>24.03.060</t>
  </si>
  <si>
    <t>Escada marinheiro (galvanizada)</t>
  </si>
  <si>
    <t>1261.16.02.02</t>
  </si>
  <si>
    <t>24.03.080</t>
  </si>
  <si>
    <t>Escada marinheiro com guarda corpo (degrau em ´T´)</t>
  </si>
  <si>
    <t>1261.16.02.03</t>
  </si>
  <si>
    <t>1261.17</t>
  </si>
  <si>
    <t>VENTILACAO PERMANENTE</t>
  </si>
  <si>
    <t>1261.17.01</t>
  </si>
  <si>
    <t>VENEZIANA INDUSTRIAL</t>
  </si>
  <si>
    <t>1261.17.01.01</t>
  </si>
  <si>
    <t>24.01.120</t>
  </si>
  <si>
    <t>Caixilho tipo veneziana industrial com montantes em aço galvanizado e aletas em fibra de vidro</t>
  </si>
  <si>
    <t>1261.18</t>
  </si>
  <si>
    <t>PAVIMENTO EXTERNO</t>
  </si>
  <si>
    <t>1261.18.01</t>
  </si>
  <si>
    <t>REVESTIMENTO PAVIMENTO EXTERNO</t>
  </si>
  <si>
    <t>1261.18.01.01</t>
  </si>
  <si>
    <t>17.05.100</t>
  </si>
  <si>
    <t>Piso com requadro em concreto simples com controle de fck= 25 MPa</t>
  </si>
  <si>
    <t>1261.18.01.02</t>
  </si>
  <si>
    <t>1261.19</t>
  </si>
  <si>
    <t>ACESSIBILIDADE AREA EXTERNA</t>
  </si>
  <si>
    <t>1261.19.01</t>
  </si>
  <si>
    <t>SINALIZACOES</t>
  </si>
  <si>
    <t>1261.19.01.01</t>
  </si>
  <si>
    <t>30.04.030</t>
  </si>
  <si>
    <t>Piso em ladrilho hidráulico podotátil várias cores (25x25x2,5cm), assentado com argamassa mista</t>
  </si>
  <si>
    <t>1261.19.01.02</t>
  </si>
  <si>
    <t>30.06.010</t>
  </si>
  <si>
    <t>Placa para sinalização tátil (início ou final) em braile para corrimão</t>
  </si>
  <si>
    <t>1261.19.01.03</t>
  </si>
  <si>
    <t>30.06.090</t>
  </si>
  <si>
    <t>Placa de identificação para estacionamento, com desenho universal de acessibilidade, tipo pedestal</t>
  </si>
  <si>
    <t>1261.19.01.04</t>
  </si>
  <si>
    <t>30.06.110</t>
  </si>
  <si>
    <t>Sinalização com pictograma para vaga de estacionamento, com faixas demarcatórias</t>
  </si>
  <si>
    <t>1261.20</t>
  </si>
  <si>
    <t>LIMPEZA</t>
  </si>
  <si>
    <t>1261.20.01</t>
  </si>
  <si>
    <t>LIMPEZA FINAL DA OBRA</t>
  </si>
  <si>
    <t>1261.20.01.01</t>
  </si>
  <si>
    <t>55.01.020</t>
  </si>
  <si>
    <t>Limpeza final da obra</t>
  </si>
  <si>
    <t>Obs:</t>
  </si>
  <si>
    <t>1) Preços unitários compõe-se de material, mão de obra e BDI.</t>
  </si>
  <si>
    <t>2) As cotações de insumos e serviços para elaborações dos preços unitários da CDHU são efetuadas mensalmente pela FIPE no mercado, com fornecedores e fabricantes.</t>
  </si>
  <si>
    <t>3) O item Canteiro de Obra tem o valor de 1% do preço total dos serviços (com BDI).</t>
  </si>
  <si>
    <t>4) O item Administração Local tem o valor de 5% do custo total dos serviços (sem BDI).</t>
  </si>
  <si>
    <t>5) O valor da Mão de Obra para efeito de INSS R$ 184.424,68.</t>
  </si>
  <si>
    <t>PREFEITURA MUNICIPAL DE ITATIBA</t>
  </si>
  <si>
    <t>Muro de arrimo em gabiões  CEMEI CURIÓ</t>
  </si>
  <si>
    <t>PLANILHA ORÇAMENTÁRIA</t>
  </si>
  <si>
    <t>BOLETIM REFERENCIAL DE CUSTOS - TABELA DE SERVIÇOS Sinapi 09/23, CDHU VERSÃO 191, PMSP EDIF 01/2023</t>
  </si>
  <si>
    <t>BDI</t>
  </si>
  <si>
    <t>Fonte</t>
  </si>
  <si>
    <t>Valor Unit. C/BDI</t>
  </si>
  <si>
    <t>1.0</t>
  </si>
  <si>
    <t>Serviços Preliminares</t>
  </si>
  <si>
    <t xml:space="preserve"> </t>
  </si>
  <si>
    <t>Memorial de Calculo</t>
  </si>
  <si>
    <t>1.1</t>
  </si>
  <si>
    <t>PMSP EDIF</t>
  </si>
  <si>
    <t>173002</t>
  </si>
  <si>
    <t>Placa de obra em chapa de aço galvanizado</t>
  </si>
  <si>
    <t>Considerado uma placa de obra sendo 3 x 2m</t>
  </si>
  <si>
    <t>1.2</t>
  </si>
  <si>
    <t>SINAPI</t>
  </si>
  <si>
    <t>93210</t>
  </si>
  <si>
    <t>Execução de refeitório em canteiro de obra em chapa de madeira compensada, não incluso mobiliário e equipamentos. Af_02/2016</t>
  </si>
  <si>
    <t>Construção de refeitório de obras 20m²</t>
  </si>
  <si>
    <t>1.3</t>
  </si>
  <si>
    <t>SINAPI-I</t>
  </si>
  <si>
    <t>10776</t>
  </si>
  <si>
    <t xml:space="preserve">Locacao de container 2,30 x 6,00 m, alt. 2,50 m, para escritorio, sem divisorias internas e sem sanitario (nao inclui mobilizacao/desmobilizacao)                                                                  </t>
  </si>
  <si>
    <t xml:space="preserve">MES   </t>
  </si>
  <si>
    <t>Locação de container para escritório sendo 1 unidade por 3 meses</t>
  </si>
  <si>
    <t>1.4</t>
  </si>
  <si>
    <t>CDHU</t>
  </si>
  <si>
    <t>02.01.180</t>
  </si>
  <si>
    <t>Banheiro químico modelo standard, com manutenção conforme exigências da cetesb</t>
  </si>
  <si>
    <t>UNMES</t>
  </si>
  <si>
    <t>Locação de banheiro sendo 1 unidade por 3 meses</t>
  </si>
  <si>
    <t>1.5</t>
  </si>
  <si>
    <t>01.17.061</t>
  </si>
  <si>
    <t>Projeto executivo de estrutura em formato A0</t>
  </si>
  <si>
    <t>Considerado 1 projeto estrutural</t>
  </si>
  <si>
    <t>1.6</t>
  </si>
  <si>
    <t>Levantamento planimétrico de perímetro - até 1.000m</t>
  </si>
  <si>
    <t>Gl</t>
  </si>
  <si>
    <t>Considerado levantamento</t>
  </si>
  <si>
    <t>1.7</t>
  </si>
  <si>
    <t>01.21.010</t>
  </si>
  <si>
    <t>Taxa de mobilização e desmobilização de equipamentos para execução de sondagem</t>
  </si>
  <si>
    <t>Considerado 1 taxa</t>
  </si>
  <si>
    <t>1.8</t>
  </si>
  <si>
    <t>01.21.110</t>
  </si>
  <si>
    <t>Sondagem do terreno à percussão (mínimo de 30 m)</t>
  </si>
  <si>
    <t>Considerado 3 furos de 30m</t>
  </si>
  <si>
    <t>1.9</t>
  </si>
  <si>
    <t>02.09.030</t>
  </si>
  <si>
    <t>Limpeza manual do terreno, inclusive troncos até 5 cm de diâmetro, com caminhão à disposição dentro da obra, até o raio de 1 km</t>
  </si>
  <si>
    <t>Considerado 300m²</t>
  </si>
  <si>
    <t>1.10</t>
  </si>
  <si>
    <t>88907</t>
  </si>
  <si>
    <t>Escavadeira hidráulica sobre esteiras, caçamba 1,20 m3, peso operacional 21 t, potência bruta 155 hp - chp diurno. Af_06/2014</t>
  </si>
  <si>
    <t>CHP</t>
  </si>
  <si>
    <t>Estimado 1 dia para remoção de entulhos</t>
  </si>
  <si>
    <t>1.11</t>
  </si>
  <si>
    <t>91386</t>
  </si>
  <si>
    <t>Caminhão basculante 10 m3, trucado cabine simples, peso bruto total 23.000 kg, carga útil máxima 15.935 kg, distância entre eixos 4,80 m, potência 230 cv inclusive caçamba metálica - chp diurno. Af_06/2014</t>
  </si>
  <si>
    <t>2.0</t>
  </si>
  <si>
    <t>Muro de arrimo em gabiões</t>
  </si>
  <si>
    <t>2.1</t>
  </si>
  <si>
    <t>5678</t>
  </si>
  <si>
    <t>Retroescavadeira Sobre Rodas Com Carregadeira, Tração 4x4, Potência Líq. 88 Hp, Caçamba Carreg. Cap. Mín. 1 M3, Caçamba Retro Cap. 0,26 M3, Peso Operacional Mín. 6.674 Kg, Profundidade Escavação Máx. 4,37 M - Chp Diurno. Af_06/2014</t>
  </si>
  <si>
    <t>Estimado escavação 208h</t>
  </si>
  <si>
    <t>2.2</t>
  </si>
  <si>
    <t>05.10.021</t>
  </si>
  <si>
    <t>Transporte de solo de 1ª e 2ª categoria por caminhão para distâncias superiores ao 2° km até o 3° km</t>
  </si>
  <si>
    <t>m³</t>
  </si>
  <si>
    <t>Área de seção de corte que terá bota fora sendo 638,00m³ x 30% = 829,50m³</t>
  </si>
  <si>
    <t>2.3</t>
  </si>
  <si>
    <t>2.4</t>
  </si>
  <si>
    <t>11.18.140</t>
  </si>
  <si>
    <t>Lastro e/ou fundação em rachão mecanizado</t>
  </si>
  <si>
    <t>Base de Rachão sendo 28m por 0,50 x 3,50 = 49,00m³</t>
  </si>
  <si>
    <t>2.5</t>
  </si>
  <si>
    <t>97914</t>
  </si>
  <si>
    <t>Transporte com caminhão basculante de 6 m³,  em via urbana pavimentada, DMT até 30 km (Unidade: m³ x km). AF_01/2018</t>
  </si>
  <si>
    <t>m³xkm</t>
  </si>
  <si>
    <t>Transporte de rachão sendo 49m³ x 15Km 735m³xKm</t>
  </si>
  <si>
    <t>2.6</t>
  </si>
  <si>
    <t>08.10.108</t>
  </si>
  <si>
    <t>Gabião tipo caixa em tela metálica, altura de 0,5 m, com revestimento liga zinco/alumínio, malha hexagonal 8/10 cm, fio diâmetro 2,7 mm, independente do formato ou utilização</t>
  </si>
  <si>
    <t>Conforme projeto 31,25m³</t>
  </si>
  <si>
    <t>2.7</t>
  </si>
  <si>
    <t>08.10.109</t>
  </si>
  <si>
    <t>Gabião tipo caixa em tela metálica, altura de 1 m, com revestimento liga zinco/alumínio, malha hexagonal 8/10 cm, fio diâmetro 2,7 mm, independente do formato ou utilização</t>
  </si>
  <si>
    <t>Conforme projeto 278,00m³</t>
  </si>
  <si>
    <t>2.8</t>
  </si>
  <si>
    <t>Transporte de Pedra para gabião sendo 309,25m³ x 15Km 4.638,75m³xKm</t>
  </si>
  <si>
    <t>2.9</t>
  </si>
  <si>
    <t>08.05.190</t>
  </si>
  <si>
    <t>Manta geotêxtil com resistência à tração longitudinal de 16KN/m e transversal de 14KN/m</t>
  </si>
  <si>
    <t>m²</t>
  </si>
  <si>
    <t>Conforme projeto 460m²</t>
  </si>
  <si>
    <t>2.10</t>
  </si>
  <si>
    <t>Conforme projeto 541,63m³</t>
  </si>
  <si>
    <t>2.11</t>
  </si>
  <si>
    <t>Transporte para aterro total de 541,63m³ x 30% = 704,12m³</t>
  </si>
  <si>
    <t>2.12</t>
  </si>
  <si>
    <t>101177</t>
  </si>
  <si>
    <t>Canaleta meia cana em concreto d=40cm</t>
  </si>
  <si>
    <t>m</t>
  </si>
  <si>
    <t>Conforme projeto 50m</t>
  </si>
  <si>
    <t>2.13</t>
  </si>
  <si>
    <t>103946</t>
  </si>
  <si>
    <t>Plantio de grama esmeralda ou são carlos ou curitibana, em placas. Af_05/2022</t>
  </si>
  <si>
    <t>Conforme projeto 300,00m³</t>
  </si>
  <si>
    <t>Departamento de Obras Escolares – 29 de Setembro de 2023</t>
  </si>
  <si>
    <t>Total Geral</t>
  </si>
  <si>
    <t>DECOMPOSIÇÃO DE BDI</t>
  </si>
  <si>
    <t>Conforme legislação tributária municipal, definir estimativa de percentual da base de cálculo para o ISS:</t>
  </si>
  <si>
    <t>Sobre a base de cálculo, definir a respectiva alíquota do ISS (entre 2% e 5%):</t>
  </si>
  <si>
    <t>DETALHAMENTO DO BDI</t>
  </si>
  <si>
    <t>Descrição dos Serviços</t>
  </si>
  <si>
    <t>Siglas</t>
  </si>
  <si>
    <t>%</t>
  </si>
  <si>
    <t>SEM DESONERAÇÃO</t>
  </si>
  <si>
    <t>Administração Central</t>
  </si>
  <si>
    <t>AC</t>
  </si>
  <si>
    <t>Seguro e Garantias</t>
  </si>
  <si>
    <t>SG</t>
  </si>
  <si>
    <t>Risco</t>
  </si>
  <si>
    <t>R</t>
  </si>
  <si>
    <t>Despesas Financeiras</t>
  </si>
  <si>
    <t>DF</t>
  </si>
  <si>
    <t>Lucro</t>
  </si>
  <si>
    <t>L</t>
  </si>
  <si>
    <t>Tributos (Impostos COFINS 3% e PIS 0,65%)</t>
  </si>
  <si>
    <t>CP</t>
  </si>
  <si>
    <t>Tributos (ISS)</t>
  </si>
  <si>
    <t>ISS</t>
  </si>
  <si>
    <t>Tributos (Contribuição Previdenciária de Receita Bruta)</t>
  </si>
  <si>
    <t>CPRB</t>
  </si>
  <si>
    <t>BDI CALCULADO</t>
  </si>
  <si>
    <t>BDI CALCULADO CONFORME ACÓRDÃO Nº 2369/2011 – TCU</t>
  </si>
  <si>
    <t>Prefeitura Municipal de Itatiba, 29 de Setembro de 2023</t>
  </si>
  <si>
    <t>CRONOGRAMA FÍSICO / FINANCEIRO</t>
  </si>
  <si>
    <t>ITEM</t>
  </si>
  <si>
    <t>DISCRIMINAÇÃO</t>
  </si>
  <si>
    <t>TOTAL DO ITEM</t>
  </si>
  <si>
    <t>PRIMEIRO</t>
  </si>
  <si>
    <t>SEGUNDO</t>
  </si>
  <si>
    <t>TERCEIRO</t>
  </si>
  <si>
    <t>( % / R$ )</t>
  </si>
  <si>
    <t>MÊS</t>
  </si>
  <si>
    <t>TOTAL GERAL:</t>
  </si>
  <si>
    <t>DESEMBOLSO TOTAL DO MÊS (R$):</t>
  </si>
  <si>
    <t>MENSAL</t>
  </si>
  <si>
    <t>ACUM.</t>
  </si>
  <si>
    <t>PERCENTUAL: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</si>
</sst>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0&quot; &quot;;&quot;(&quot;#,##0.00&quot;)&quot;;&quot;-&quot;#&quot; &quot;;@&quot; &quot;"/>
    <numFmt numFmtId="165" formatCode="#,##0.00;[Red]#,##0.00"/>
    <numFmt numFmtId="166" formatCode="[$R$-416]&quot; &quot;#,##0.00;[Red]&quot;-&quot;[$R$-416]&quot; &quot;#,##0.00"/>
    <numFmt numFmtId="167" formatCode="00"/>
    <numFmt numFmtId="168" formatCode="#,###.############"/>
    <numFmt numFmtId="169" formatCode="&quot;R$ &quot;#,##0.00"/>
    <numFmt numFmtId="170" formatCode="#,##0.00&quot; &quot;;&quot;-&quot;#,##0.00&quot; &quot;;&quot;-&quot;#&quot; &quot;;@&quot; &quot;"/>
  </numFmts>
  <fonts count="39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1"/>
      <color rgb="FF7F7F7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b/>
      <sz val="9"/>
      <color rgb="FF000000"/>
      <name val="Times New Roman"/>
      <family val="1"/>
    </font>
    <font>
      <sz val="10"/>
      <color rgb="FF996600"/>
      <name val="Calibri"/>
      <family val="2"/>
    </font>
    <font>
      <sz val="10"/>
      <color rgb="FF000000"/>
      <name val="MS Sans Serif"/>
    </font>
    <font>
      <sz val="10"/>
      <color rgb="FF333333"/>
      <name val="Calibri"/>
      <family val="2"/>
    </font>
    <font>
      <b/>
      <i/>
      <u/>
      <sz val="10"/>
      <color rgb="FF000000"/>
      <name val="Calibri"/>
      <family val="2"/>
    </font>
    <font>
      <sz val="10"/>
      <color rgb="FF000000"/>
      <name val="Verdana"/>
      <family val="2"/>
    </font>
    <font>
      <sz val="18"/>
      <color rgb="FF000000"/>
      <name val="Cooper Black"/>
      <family val="1"/>
    </font>
    <font>
      <b/>
      <sz val="10"/>
      <color rgb="FF000000"/>
      <name val="Verdana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Arial"/>
      <family val="2"/>
    </font>
    <font>
      <b/>
      <sz val="10"/>
      <color rgb="FF000000"/>
      <name val="MS Sans Serif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11"/>
      <color rgb="FFFFFFFF"/>
      <name val="Calibri2"/>
    </font>
    <font>
      <sz val="11"/>
      <color rgb="FFFFFFFF"/>
      <name val="Calibri2"/>
    </font>
    <font>
      <sz val="11"/>
      <color rgb="FF000000"/>
      <name val="Calibri2"/>
    </font>
    <font>
      <b/>
      <sz val="10"/>
      <color rgb="FF000000"/>
      <name val="Arial21"/>
    </font>
    <font>
      <b/>
      <sz val="11"/>
      <color rgb="FF000000"/>
      <name val="Calibri2"/>
    </font>
    <font>
      <sz val="10"/>
      <color rgb="FF000000"/>
      <name val="Arial21"/>
    </font>
    <font>
      <b/>
      <sz val="11"/>
      <color rgb="FF000000"/>
      <name val="Calibri"/>
      <family val="2"/>
    </font>
    <font>
      <b/>
      <sz val="15"/>
      <color rgb="FF000000"/>
      <name val="Calibri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D9D9D9"/>
        <bgColor rgb="FFD9D9D9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77BC65"/>
        <bgColor rgb="FF77BC65"/>
      </patternFill>
    </fill>
    <fill>
      <patternFill patternType="solid">
        <fgColor rgb="FFAFD095"/>
        <bgColor rgb="FFAFD095"/>
      </patternFill>
    </fill>
    <fill>
      <patternFill patternType="solid">
        <fgColor rgb="FFF2F2F2"/>
        <bgColor rgb="FFF2F2F2"/>
      </patternFill>
    </fill>
    <fill>
      <patternFill patternType="solid">
        <fgColor rgb="FFF6F9D4"/>
        <bgColor rgb="FFF6F9D4"/>
      </patternFill>
    </fill>
    <fill>
      <patternFill patternType="solid">
        <fgColor rgb="FF407927"/>
        <bgColor rgb="FF407927"/>
      </patternFill>
    </fill>
    <fill>
      <patternFill patternType="solid">
        <fgColor rgb="FFEEEEEE"/>
        <bgColor rgb="FFEEEEEE"/>
      </patternFill>
    </fill>
  </fills>
  <borders count="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37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1" fillId="6" borderId="0" applyNumberFormat="0" applyFont="0" applyBorder="0" applyProtection="0"/>
    <xf numFmtId="0" fontId="5" fillId="7" borderId="0" applyNumberFormat="0" applyBorder="0" applyProtection="0"/>
    <xf numFmtId="0" fontId="6" fillId="0" borderId="0" applyNumberFormat="0" applyBorder="0" applyProtection="0"/>
    <xf numFmtId="164" fontId="1" fillId="0" borderId="0" applyFont="0" applyBorder="0" applyProtection="0"/>
    <xf numFmtId="9" fontId="1" fillId="0" borderId="0" applyFont="0" applyBorder="0" applyProtection="0"/>
    <xf numFmtId="0" fontId="7" fillId="0" borderId="0" applyNumberFormat="0" applyBorder="0" applyProtection="0"/>
    <xf numFmtId="0" fontId="8" fillId="8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3" fillId="0" borderId="0" applyNumberFormat="0" applyBorder="0" applyProtection="0">
      <alignment vertical="center"/>
    </xf>
    <xf numFmtId="0" fontId="14" fillId="9" borderId="0" applyNumberFormat="0" applyBorder="0" applyProtection="0"/>
    <xf numFmtId="0" fontId="15" fillId="0" borderId="0" applyNumberFormat="0" applyBorder="0" applyProtection="0"/>
    <xf numFmtId="0" fontId="15" fillId="0" borderId="0" applyNumberFormat="0" applyBorder="0" applyProtection="0"/>
    <xf numFmtId="0" fontId="15" fillId="0" borderId="0" applyNumberFormat="0" applyBorder="0" applyProtection="0"/>
    <xf numFmtId="0" fontId="15" fillId="0" borderId="0" applyNumberFormat="0" applyBorder="0" applyProtection="0"/>
    <xf numFmtId="0" fontId="1" fillId="0" borderId="0" applyNumberFormat="0" applyFont="0" applyBorder="0" applyProtection="0"/>
    <xf numFmtId="0" fontId="15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6" fillId="9" borderId="1" applyNumberFormat="0" applyProtection="0"/>
    <xf numFmtId="9" fontId="1" fillId="0" borderId="0" applyFont="0" applyBorder="0" applyProtection="0"/>
    <xf numFmtId="0" fontId="17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170" fontId="1" fillId="0" borderId="0" applyFont="0" applyBorder="0" applyProtection="0"/>
    <xf numFmtId="164" fontId="1" fillId="0" borderId="0" applyFont="0" applyBorder="0" applyProtection="0"/>
    <xf numFmtId="170" fontId="1" fillId="0" borderId="0" applyFont="0" applyBorder="0" applyProtection="0"/>
    <xf numFmtId="0" fontId="4" fillId="0" borderId="0" applyNumberFormat="0" applyBorder="0" applyProtection="0"/>
  </cellStyleXfs>
  <cellXfs count="142">
    <xf numFmtId="0" fontId="0" fillId="0" borderId="0" xfId="0"/>
    <xf numFmtId="0" fontId="18" fillId="0" borderId="0" xfId="0" applyFont="1"/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164" fontId="18" fillId="0" borderId="0" xfId="9" applyFont="1" applyFill="1" applyAlignment="1" applyProtection="1"/>
    <xf numFmtId="0" fontId="18" fillId="0" borderId="0" xfId="0" applyFont="1" applyAlignment="1">
      <alignment wrapText="1"/>
    </xf>
    <xf numFmtId="49" fontId="18" fillId="0" borderId="0" xfId="0" applyNumberFormat="1" applyFont="1"/>
    <xf numFmtId="0" fontId="20" fillId="0" borderId="0" xfId="0" applyFont="1"/>
    <xf numFmtId="49" fontId="20" fillId="0" borderId="0" xfId="0" applyNumberFormat="1" applyFont="1"/>
    <xf numFmtId="0" fontId="20" fillId="0" borderId="0" xfId="0" applyFont="1" applyAlignment="1">
      <alignment wrapText="1"/>
    </xf>
    <xf numFmtId="0" fontId="20" fillId="0" borderId="0" xfId="0" applyFont="1" applyAlignment="1">
      <alignment horizontal="center"/>
    </xf>
    <xf numFmtId="164" fontId="20" fillId="0" borderId="0" xfId="9" applyFont="1" applyFill="1" applyAlignment="1" applyProtection="1"/>
    <xf numFmtId="0" fontId="20" fillId="0" borderId="0" xfId="0" applyFont="1" applyAlignment="1">
      <alignment horizontal="center" wrapText="1"/>
    </xf>
    <xf numFmtId="164" fontId="20" fillId="0" borderId="0" xfId="9" applyFont="1" applyFill="1" applyAlignment="1" applyProtection="1">
      <alignment horizontal="right"/>
    </xf>
    <xf numFmtId="168" fontId="18" fillId="10" borderId="0" xfId="0" applyNumberFormat="1" applyFont="1" applyFill="1" applyAlignment="1" applyProtection="1">
      <alignment horizontal="left" vertical="center" readingOrder="1"/>
    </xf>
    <xf numFmtId="0" fontId="18" fillId="10" borderId="0" xfId="0" applyFont="1" applyFill="1" applyAlignment="1" applyProtection="1">
      <alignment horizontal="left" vertical="center" readingOrder="1"/>
    </xf>
    <xf numFmtId="49" fontId="18" fillId="10" borderId="0" xfId="0" applyNumberFormat="1" applyFont="1" applyFill="1" applyAlignment="1" applyProtection="1">
      <alignment horizontal="left" vertical="center" wrapText="1"/>
    </xf>
    <xf numFmtId="0" fontId="18" fillId="10" borderId="0" xfId="0" applyFont="1" applyFill="1" applyAlignment="1" applyProtection="1">
      <alignment horizontal="center" vertical="center"/>
    </xf>
    <xf numFmtId="164" fontId="18" fillId="10" borderId="0" xfId="9" applyFont="1" applyFill="1" applyAlignment="1" applyProtection="1">
      <alignment horizontal="right" vertical="center" readingOrder="1"/>
    </xf>
    <xf numFmtId="49" fontId="18" fillId="10" borderId="0" xfId="0" applyNumberFormat="1" applyFont="1" applyFill="1" applyAlignment="1" applyProtection="1">
      <alignment horizontal="left" vertical="center" readingOrder="1"/>
    </xf>
    <xf numFmtId="49" fontId="18" fillId="10" borderId="0" xfId="0" applyNumberFormat="1" applyFont="1" applyFill="1" applyAlignment="1" applyProtection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66" fontId="2" fillId="10" borderId="2" xfId="33" applyNumberFormat="1" applyFont="1" applyFill="1" applyBorder="1" applyAlignment="1" applyProtection="1">
      <alignment horizontal="left" vertical="center"/>
    </xf>
    <xf numFmtId="10" fontId="2" fillId="10" borderId="2" xfId="33" applyNumberFormat="1" applyFont="1" applyFill="1" applyBorder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49" fontId="23" fillId="12" borderId="2" xfId="19" applyNumberFormat="1" applyFont="1" applyFill="1" applyBorder="1" applyAlignment="1" applyProtection="1">
      <alignment horizontal="center" vertical="center"/>
    </xf>
    <xf numFmtId="0" fontId="23" fillId="12" borderId="2" xfId="19" applyFont="1" applyFill="1" applyBorder="1" applyAlignment="1" applyProtection="1">
      <alignment horizontal="left" vertical="center" wrapText="1"/>
    </xf>
    <xf numFmtId="166" fontId="23" fillId="12" borderId="2" xfId="9" applyNumberFormat="1" applyFont="1" applyFill="1" applyBorder="1" applyAlignment="1" applyProtection="1">
      <alignment horizontal="right" vertical="center" wrapText="1"/>
    </xf>
    <xf numFmtId="0" fontId="15" fillId="0" borderId="0" xfId="19" applyFont="1" applyFill="1" applyAlignment="1" applyProtection="1">
      <alignment horizontal="left" vertical="center"/>
    </xf>
    <xf numFmtId="0" fontId="24" fillId="11" borderId="2" xfId="19" applyFont="1" applyFill="1" applyBorder="1" applyAlignment="1" applyProtection="1">
      <alignment horizontal="left" vertical="center" wrapText="1"/>
    </xf>
    <xf numFmtId="49" fontId="25" fillId="0" borderId="2" xfId="19" applyNumberFormat="1" applyFont="1" applyFill="1" applyBorder="1" applyAlignment="1" applyProtection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left" vertical="center" wrapText="1"/>
    </xf>
    <xf numFmtId="0" fontId="26" fillId="0" borderId="2" xfId="0" applyFont="1" applyBorder="1" applyAlignment="1">
      <alignment horizontal="center" vertical="center" wrapText="1"/>
    </xf>
    <xf numFmtId="2" fontId="25" fillId="0" borderId="2" xfId="19" applyNumberFormat="1" applyFont="1" applyFill="1" applyBorder="1" applyAlignment="1" applyProtection="1">
      <alignment horizontal="right" vertical="center" wrapText="1"/>
    </xf>
    <xf numFmtId="166" fontId="26" fillId="0" borderId="2" xfId="0" applyNumberFormat="1" applyFont="1" applyFill="1" applyBorder="1" applyAlignment="1">
      <alignment horizontal="right" vertical="center" wrapText="1"/>
    </xf>
    <xf numFmtId="166" fontId="25" fillId="10" borderId="2" xfId="9" applyNumberFormat="1" applyFont="1" applyFill="1" applyBorder="1" applyAlignment="1" applyProtection="1">
      <alignment horizontal="right" vertical="center" wrapText="1"/>
    </xf>
    <xf numFmtId="166" fontId="26" fillId="0" borderId="2" xfId="0" applyNumberFormat="1" applyFont="1" applyBorder="1" applyAlignment="1" applyProtection="1">
      <alignment horizontal="right" vertical="center"/>
    </xf>
    <xf numFmtId="0" fontId="15" fillId="0" borderId="2" xfId="19" applyFont="1" applyFill="1" applyBorder="1" applyAlignment="1" applyProtection="1">
      <alignment horizontal="left" vertical="center" wrapText="1"/>
    </xf>
    <xf numFmtId="0" fontId="0" fillId="0" borderId="0" xfId="0" applyFill="1" applyAlignment="1">
      <alignment vertical="center"/>
    </xf>
    <xf numFmtId="0" fontId="26" fillId="0" borderId="2" xfId="0" applyFont="1" applyBorder="1" applyAlignment="1">
      <alignment vertical="center" wrapText="1"/>
    </xf>
    <xf numFmtId="2" fontId="26" fillId="0" borderId="2" xfId="0" applyNumberFormat="1" applyFont="1" applyFill="1" applyBorder="1" applyAlignment="1">
      <alignment horizontal="right" vertical="center"/>
    </xf>
    <xf numFmtId="166" fontId="26" fillId="0" borderId="2" xfId="0" applyNumberFormat="1" applyFont="1" applyFill="1" applyBorder="1" applyAlignment="1" applyProtection="1">
      <alignment horizontal="right" vertical="center" wrapText="1"/>
    </xf>
    <xf numFmtId="0" fontId="26" fillId="0" borderId="2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vertical="center" wrapText="1"/>
    </xf>
    <xf numFmtId="4" fontId="26" fillId="0" borderId="2" xfId="0" applyNumberFormat="1" applyFont="1" applyBorder="1" applyAlignment="1">
      <alignment horizontal="right" vertical="center"/>
    </xf>
    <xf numFmtId="169" fontId="26" fillId="0" borderId="2" xfId="0" applyNumberFormat="1" applyFont="1" applyFill="1" applyBorder="1" applyAlignment="1" applyProtection="1">
      <alignment horizontal="right" vertical="center" wrapText="1"/>
    </xf>
    <xf numFmtId="166" fontId="26" fillId="0" borderId="0" xfId="0" applyNumberFormat="1" applyFont="1" applyFill="1" applyAlignment="1" applyProtection="1">
      <alignment horizontal="right" vertical="center"/>
    </xf>
    <xf numFmtId="0" fontId="26" fillId="10" borderId="2" xfId="0" applyFont="1" applyFill="1" applyBorder="1" applyAlignment="1">
      <alignment vertical="center" wrapTex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 wrapText="1"/>
    </xf>
    <xf numFmtId="0" fontId="24" fillId="0" borderId="0" xfId="19" applyFont="1" applyFill="1" applyAlignment="1" applyProtection="1">
      <alignment horizontal="left" vertical="center" wrapText="1"/>
    </xf>
    <xf numFmtId="0" fontId="25" fillId="0" borderId="2" xfId="19" applyFont="1" applyFill="1" applyBorder="1" applyAlignment="1" applyProtection="1">
      <alignment horizontal="center" vertical="center"/>
    </xf>
    <xf numFmtId="0" fontId="25" fillId="10" borderId="2" xfId="19" applyFont="1" applyFill="1" applyBorder="1" applyAlignment="1" applyProtection="1">
      <alignment horizontal="center" vertical="center" wrapText="1"/>
    </xf>
    <xf numFmtId="2" fontId="25" fillId="10" borderId="2" xfId="19" applyNumberFormat="1" applyFont="1" applyFill="1" applyBorder="1" applyAlignment="1" applyProtection="1">
      <alignment horizontal="right" vertical="center"/>
    </xf>
    <xf numFmtId="166" fontId="25" fillId="10" borderId="2" xfId="19" applyNumberFormat="1" applyFont="1" applyFill="1" applyBorder="1" applyAlignment="1" applyProtection="1">
      <alignment horizontal="right" vertical="center"/>
    </xf>
    <xf numFmtId="166" fontId="25" fillId="0" borderId="2" xfId="9" applyNumberFormat="1" applyFont="1" applyFill="1" applyBorder="1" applyAlignment="1" applyProtection="1">
      <alignment horizontal="right" vertical="center" wrapText="1"/>
    </xf>
    <xf numFmtId="0" fontId="26" fillId="0" borderId="0" xfId="0" applyFont="1" applyAlignment="1">
      <alignment horizontal="left" vertical="center" wrapText="1"/>
    </xf>
    <xf numFmtId="0" fontId="25" fillId="10" borderId="2" xfId="19" applyFont="1" applyFill="1" applyBorder="1" applyAlignment="1" applyProtection="1">
      <alignment horizontal="center" vertical="center"/>
    </xf>
    <xf numFmtId="49" fontId="25" fillId="10" borderId="2" xfId="19" applyNumberFormat="1" applyFont="1" applyFill="1" applyBorder="1" applyAlignment="1" applyProtection="1">
      <alignment horizontal="center" vertical="center"/>
    </xf>
    <xf numFmtId="0" fontId="26" fillId="10" borderId="2" xfId="19" applyFont="1" applyFill="1" applyBorder="1" applyAlignment="1" applyProtection="1">
      <alignment horizontal="left" vertical="center" wrapText="1"/>
    </xf>
    <xf numFmtId="0" fontId="26" fillId="0" borderId="2" xfId="0" applyFont="1" applyBorder="1" applyAlignment="1">
      <alignment wrapText="1"/>
    </xf>
    <xf numFmtId="0" fontId="26" fillId="0" borderId="0" xfId="0" applyFont="1" applyAlignment="1">
      <alignment horizontal="left" vertical="center"/>
    </xf>
    <xf numFmtId="0" fontId="22" fillId="11" borderId="2" xfId="0" applyFont="1" applyFill="1" applyBorder="1" applyAlignment="1">
      <alignment horizontal="center" vertical="center"/>
    </xf>
    <xf numFmtId="166" fontId="27" fillId="11" borderId="2" xfId="9" applyNumberFormat="1" applyFont="1" applyFill="1" applyBorder="1" applyAlignment="1" applyProtection="1">
      <alignment horizontal="left" vertical="center"/>
    </xf>
    <xf numFmtId="0" fontId="22" fillId="0" borderId="0" xfId="0" applyFont="1" applyAlignment="1">
      <alignment horizontal="center" vertical="center"/>
    </xf>
    <xf numFmtId="2" fontId="22" fillId="0" borderId="0" xfId="9" applyNumberFormat="1" applyFont="1" applyFill="1" applyAlignment="1" applyProtection="1">
      <alignment horizontal="right" vertical="center"/>
    </xf>
    <xf numFmtId="166" fontId="22" fillId="0" borderId="0" xfId="0" applyNumberFormat="1" applyFont="1" applyAlignment="1">
      <alignment horizontal="left" vertical="center"/>
    </xf>
    <xf numFmtId="166" fontId="22" fillId="0" borderId="0" xfId="9" applyNumberFormat="1" applyFont="1" applyFill="1" applyAlignment="1" applyProtection="1">
      <alignment horizontal="left" vertical="center"/>
    </xf>
    <xf numFmtId="0" fontId="0" fillId="10" borderId="2" xfId="0" applyFill="1" applyBorder="1"/>
    <xf numFmtId="0" fontId="21" fillId="10" borderId="2" xfId="19" applyFont="1" applyFill="1" applyBorder="1" applyAlignment="1" applyProtection="1">
      <alignment horizontal="center" vertical="center" wrapText="1"/>
    </xf>
    <xf numFmtId="0" fontId="2" fillId="10" borderId="2" xfId="19" applyFont="1" applyFill="1" applyBorder="1" applyAlignment="1" applyProtection="1">
      <alignment horizontal="center" vertical="center" wrapText="1"/>
    </xf>
    <xf numFmtId="0" fontId="0" fillId="0" borderId="2" xfId="0" applyFill="1" applyBorder="1"/>
    <xf numFmtId="0" fontId="21" fillId="11" borderId="2" xfId="0" applyFont="1" applyFill="1" applyBorder="1" applyAlignment="1">
      <alignment horizontal="center" vertical="center"/>
    </xf>
    <xf numFmtId="0" fontId="21" fillId="11" borderId="2" xfId="0" applyFont="1" applyFill="1" applyBorder="1" applyAlignment="1">
      <alignment horizontal="center" vertical="center" wrapText="1"/>
    </xf>
    <xf numFmtId="2" fontId="21" fillId="11" borderId="2" xfId="9" applyNumberFormat="1" applyFont="1" applyFill="1" applyBorder="1" applyAlignment="1" applyProtection="1">
      <alignment horizontal="center" vertical="center"/>
    </xf>
    <xf numFmtId="166" fontId="21" fillId="11" borderId="2" xfId="9" applyNumberFormat="1" applyFont="1" applyFill="1" applyBorder="1" applyAlignment="1" applyProtection="1">
      <alignment horizontal="center" vertical="center"/>
    </xf>
    <xf numFmtId="0" fontId="23" fillId="12" borderId="2" xfId="19" applyFont="1" applyFill="1" applyBorder="1" applyAlignment="1" applyProtection="1">
      <alignment horizontal="center" vertical="center" wrapText="1"/>
    </xf>
    <xf numFmtId="0" fontId="0" fillId="0" borderId="3" xfId="0" applyFill="1" applyBorder="1"/>
    <xf numFmtId="0" fontId="27" fillId="0" borderId="4" xfId="0" applyFont="1" applyFill="1" applyBorder="1" applyAlignment="1">
      <alignment horizontal="center" vertical="center"/>
    </xf>
    <xf numFmtId="0" fontId="27" fillId="11" borderId="2" xfId="0" applyFont="1" applyFill="1" applyBorder="1" applyAlignment="1">
      <alignment horizontal="center" vertical="center"/>
    </xf>
    <xf numFmtId="0" fontId="0" fillId="0" borderId="0" xfId="0" applyFill="1"/>
    <xf numFmtId="9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9" fillId="2" borderId="0" xfId="0" applyFont="1" applyFill="1"/>
    <xf numFmtId="0" fontId="30" fillId="2" borderId="0" xfId="0" applyFont="1" applyFill="1"/>
    <xf numFmtId="0" fontId="30" fillId="2" borderId="0" xfId="0" applyFont="1" applyFill="1" applyAlignment="1">
      <alignment horizontal="center"/>
    </xf>
    <xf numFmtId="0" fontId="31" fillId="0" borderId="0" xfId="0" applyFont="1" applyAlignment="1">
      <alignment vertical="center"/>
    </xf>
    <xf numFmtId="0" fontId="31" fillId="14" borderId="2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14" borderId="2" xfId="0" applyFont="1" applyFill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/>
    </xf>
    <xf numFmtId="0" fontId="31" fillId="0" borderId="2" xfId="0" applyFont="1" applyBorder="1" applyAlignment="1">
      <alignment horizontal="left" vertical="center"/>
    </xf>
    <xf numFmtId="0" fontId="34" fillId="0" borderId="2" xfId="0" applyFont="1" applyBorder="1" applyAlignment="1">
      <alignment horizontal="center" vertical="center"/>
    </xf>
    <xf numFmtId="10" fontId="31" fillId="0" borderId="2" xfId="0" applyNumberFormat="1" applyFont="1" applyBorder="1" applyAlignment="1">
      <alignment horizontal="center" vertical="center"/>
    </xf>
    <xf numFmtId="2" fontId="31" fillId="0" borderId="2" xfId="0" applyNumberFormat="1" applyFont="1" applyBorder="1" applyAlignment="1">
      <alignment horizontal="center" vertical="center"/>
    </xf>
    <xf numFmtId="0" fontId="31" fillId="0" borderId="2" xfId="0" applyFont="1" applyBorder="1" applyAlignment="1">
      <alignment horizontal="left" vertical="center" wrapText="1"/>
    </xf>
    <xf numFmtId="0" fontId="0" fillId="0" borderId="5" xfId="0" applyBorder="1"/>
    <xf numFmtId="0" fontId="31" fillId="0" borderId="0" xfId="0" applyFont="1" applyAlignment="1">
      <alignment vertical="center" wrapText="1"/>
    </xf>
    <xf numFmtId="2" fontId="31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5" fillId="14" borderId="2" xfId="0" applyFont="1" applyFill="1" applyBorder="1" applyAlignment="1">
      <alignment horizontal="center" vertical="center"/>
    </xf>
    <xf numFmtId="0" fontId="35" fillId="14" borderId="2" xfId="0" applyFont="1" applyFill="1" applyBorder="1" applyAlignment="1">
      <alignment horizontal="left" vertical="center"/>
    </xf>
    <xf numFmtId="2" fontId="35" fillId="14" borderId="2" xfId="0" applyNumberFormat="1" applyFont="1" applyFill="1" applyBorder="1" applyAlignment="1">
      <alignment horizontal="center" vertical="center"/>
    </xf>
    <xf numFmtId="10" fontId="35" fillId="14" borderId="2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 vertical="center"/>
    </xf>
    <xf numFmtId="0" fontId="28" fillId="0" borderId="2" xfId="0" applyFont="1" applyFill="1" applyBorder="1" applyAlignment="1">
      <alignment horizontal="center" vertical="center"/>
    </xf>
    <xf numFmtId="0" fontId="21" fillId="13" borderId="2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32" fillId="14" borderId="2" xfId="0" applyFont="1" applyFill="1" applyBorder="1" applyAlignment="1">
      <alignment horizontal="center" vertical="center"/>
    </xf>
    <xf numFmtId="0" fontId="33" fillId="14" borderId="2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165" fontId="27" fillId="13" borderId="2" xfId="0" applyNumberFormat="1" applyFont="1" applyFill="1" applyBorder="1" applyAlignment="1">
      <alignment horizontal="center" vertical="center"/>
    </xf>
    <xf numFmtId="10" fontId="27" fillId="0" borderId="2" xfId="10" applyNumberFormat="1" applyFont="1" applyFill="1" applyBorder="1" applyAlignment="1" applyProtection="1">
      <alignment horizontal="center" vertical="center"/>
    </xf>
    <xf numFmtId="10" fontId="27" fillId="0" borderId="2" xfId="10" applyNumberFormat="1" applyFont="1" applyFill="1" applyBorder="1" applyAlignment="1" applyProtection="1">
      <alignment horizontal="center" vertical="center" wrapText="1"/>
    </xf>
    <xf numFmtId="165" fontId="27" fillId="0" borderId="2" xfId="9" applyNumberFormat="1" applyFont="1" applyFill="1" applyBorder="1" applyAlignment="1" applyProtection="1">
      <alignment horizontal="center" vertical="center"/>
    </xf>
    <xf numFmtId="10" fontId="27" fillId="15" borderId="2" xfId="10" applyNumberFormat="1" applyFont="1" applyFill="1" applyBorder="1" applyAlignment="1" applyProtection="1">
      <alignment horizontal="center" vertical="center" wrapText="1"/>
    </xf>
    <xf numFmtId="165" fontId="27" fillId="10" borderId="2" xfId="9" applyNumberFormat="1" applyFont="1" applyFill="1" applyBorder="1" applyAlignment="1" applyProtection="1">
      <alignment horizontal="center" vertical="center"/>
    </xf>
    <xf numFmtId="166" fontId="27" fillId="0" borderId="2" xfId="9" applyNumberFormat="1" applyFont="1" applyFill="1" applyBorder="1" applyAlignment="1" applyProtection="1">
      <alignment horizontal="center" vertical="center"/>
    </xf>
    <xf numFmtId="10" fontId="27" fillId="16" borderId="2" xfId="10" applyNumberFormat="1" applyFont="1" applyFill="1" applyBorder="1" applyAlignment="1" applyProtection="1">
      <alignment horizontal="center" vertical="center"/>
    </xf>
    <xf numFmtId="165" fontId="27" fillId="0" borderId="2" xfId="0" applyNumberFormat="1" applyFont="1" applyBorder="1" applyAlignment="1">
      <alignment horizontal="left" vertical="center"/>
    </xf>
    <xf numFmtId="166" fontId="27" fillId="16" borderId="2" xfId="10" applyNumberFormat="1" applyFont="1" applyFill="1" applyBorder="1" applyAlignment="1" applyProtection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165" fontId="38" fillId="0" borderId="0" xfId="0" applyNumberFormat="1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/>
    <xf numFmtId="0" fontId="28" fillId="0" borderId="2" xfId="0" applyFont="1" applyFill="1" applyBorder="1" applyAlignment="1" applyProtection="1">
      <alignment horizontal="center" vertical="center"/>
    </xf>
    <xf numFmtId="0" fontId="36" fillId="13" borderId="2" xfId="0" applyFont="1" applyFill="1" applyBorder="1" applyAlignment="1">
      <alignment horizontal="center" vertical="center" wrapText="1"/>
    </xf>
    <xf numFmtId="0" fontId="27" fillId="13" borderId="2" xfId="0" applyFont="1" applyFill="1" applyBorder="1" applyAlignment="1">
      <alignment horizontal="center" vertical="center"/>
    </xf>
    <xf numFmtId="167" fontId="37" fillId="0" borderId="2" xfId="0" applyNumberFormat="1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left" vertical="center" wrapText="1"/>
    </xf>
    <xf numFmtId="165" fontId="27" fillId="13" borderId="2" xfId="0" applyNumberFormat="1" applyFont="1" applyFill="1" applyBorder="1" applyAlignment="1">
      <alignment horizontal="center" vertical="center"/>
    </xf>
    <xf numFmtId="0" fontId="27" fillId="13" borderId="2" xfId="0" applyFont="1" applyFill="1" applyBorder="1" applyAlignment="1">
      <alignment horizontal="center" vertical="center" wrapText="1"/>
    </xf>
  </cellXfs>
  <cellStyles count="37">
    <cellStyle name="Accent" xfId="1"/>
    <cellStyle name="Accent 1" xfId="2"/>
    <cellStyle name="Accent 2" xfId="3"/>
    <cellStyle name="Accent 3" xfId="4"/>
    <cellStyle name="Bad" xfId="5"/>
    <cellStyle name="ConditionalStyle_5" xfId="6"/>
    <cellStyle name="Error" xfId="7"/>
    <cellStyle name="Excel Built-in Explanatory Text" xfId="8"/>
    <cellStyle name="Excel_BuiltIn_Comma" xfId="9"/>
    <cellStyle name="Excel_BuiltIn_Percent" xfId="10"/>
    <cellStyle name="Footnote" xfId="11"/>
    <cellStyle name="Good" xfId="12"/>
    <cellStyle name="Heading" xfId="13"/>
    <cellStyle name="Heading 1" xfId="14"/>
    <cellStyle name="Heading 2" xfId="15"/>
    <cellStyle name="Hyperlink" xfId="16"/>
    <cellStyle name="Moeda 2" xfId="17"/>
    <cellStyle name="Neutral" xfId="18"/>
    <cellStyle name="Normal" xfId="0" builtinId="0" customBuiltin="1"/>
    <cellStyle name="Normal 2" xfId="19"/>
    <cellStyle name="Normal 2 2" xfId="21"/>
    <cellStyle name="Normal 2 3" xfId="22"/>
    <cellStyle name="Normal 2_3_-_PLANILHA_MODELO_e_Boletim_CPOS_157" xfId="20"/>
    <cellStyle name="Normal 3" xfId="23"/>
    <cellStyle name="Normal 3 2" xfId="24"/>
    <cellStyle name="Normal 4" xfId="25"/>
    <cellStyle name="Normal 5" xfId="26"/>
    <cellStyle name="Normal 6" xfId="27"/>
    <cellStyle name="Note" xfId="28"/>
    <cellStyle name="Porcentagem 2" xfId="29"/>
    <cellStyle name="Result" xfId="30"/>
    <cellStyle name="Status" xfId="31"/>
    <cellStyle name="Text" xfId="32"/>
    <cellStyle name="Vírgula 2" xfId="33"/>
    <cellStyle name="Vírgula 3" xfId="34"/>
    <cellStyle name="Vírgula 4" xfId="35"/>
    <cellStyle name="Warning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279803" cy="499683"/>
    <xdr:pic>
      <xdr:nvPicPr>
        <xdr:cNvPr id="2" name="Imagem 1">
          <a:extLst>
            <a:ext uri="{FF2B5EF4-FFF2-40B4-BE49-F238E27FC236}">
              <a16:creationId xmlns:a16="http://schemas.microsoft.com/office/drawing/2014/main" id="{5106ECD7-3660-4E99-AC87-3E1C85858C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0" y="0"/>
          <a:ext cx="1279803" cy="499683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44"/>
  <sheetViews>
    <sheetView workbookViewId="0"/>
  </sheetViews>
  <sheetFormatPr defaultRowHeight="39" customHeight="1"/>
  <cols>
    <col min="1" max="1" width="21.28515625" style="1" customWidth="1"/>
    <col min="2" max="2" width="12.28515625" style="1" customWidth="1"/>
    <col min="3" max="3" width="95.85546875" style="5" customWidth="1"/>
    <col min="4" max="4" width="9.7109375" style="3" customWidth="1"/>
    <col min="5" max="5" width="12.42578125" style="4" customWidth="1"/>
    <col min="6" max="6" width="18.7109375" style="4" customWidth="1"/>
    <col min="7" max="7" width="20.85546875" style="4" customWidth="1"/>
    <col min="8" max="8" width="9.28515625" style="1" hidden="1" customWidth="1"/>
    <col min="9" max="64" width="9.5703125" style="1" customWidth="1"/>
    <col min="65" max="65" width="9.140625" customWidth="1"/>
  </cols>
  <sheetData>
    <row r="1" spans="1:8" ht="20.100000000000001" customHeight="1">
      <c r="C1" s="2" t="s">
        <v>0</v>
      </c>
    </row>
    <row r="2" spans="1:8" ht="20.100000000000001" customHeight="1">
      <c r="H2" s="6" t="s">
        <v>1</v>
      </c>
    </row>
    <row r="3" spans="1:8" ht="20.100000000000001" customHeight="1">
      <c r="A3" s="7" t="s">
        <v>2</v>
      </c>
      <c r="B3" s="8" t="str">
        <f>C11</f>
        <v>CONSTRUCAO DO ESPACO SAUDE</v>
      </c>
      <c r="C3" s="9"/>
      <c r="D3" s="10"/>
      <c r="E3" s="11"/>
      <c r="F3" s="11"/>
      <c r="G3" s="11"/>
      <c r="H3" s="6" t="s">
        <v>3</v>
      </c>
    </row>
    <row r="4" spans="1:8" ht="20.100000000000001" customHeight="1">
      <c r="A4" s="7"/>
      <c r="B4" s="7"/>
      <c r="C4" s="9"/>
      <c r="D4" s="10"/>
      <c r="E4" s="11"/>
      <c r="F4" s="11"/>
      <c r="G4" s="11"/>
      <c r="H4" s="6" t="s">
        <v>4</v>
      </c>
    </row>
    <row r="5" spans="1:8" ht="20.100000000000001" customHeight="1">
      <c r="A5" s="7" t="s">
        <v>5</v>
      </c>
      <c r="B5" s="8" t="str">
        <f>H2</f>
        <v>JULHO/21</v>
      </c>
      <c r="C5" s="9"/>
      <c r="D5" s="10"/>
      <c r="E5" s="11"/>
      <c r="F5" s="11"/>
      <c r="G5" s="11"/>
      <c r="H5" s="6" t="s">
        <v>6</v>
      </c>
    </row>
    <row r="6" spans="1:8" ht="13.5" customHeight="1">
      <c r="A6" s="7"/>
      <c r="B6" s="7"/>
      <c r="C6" s="9"/>
      <c r="D6" s="10"/>
      <c r="E6" s="11"/>
      <c r="F6" s="11"/>
      <c r="G6" s="11"/>
      <c r="H6" s="6"/>
    </row>
    <row r="7" spans="1:8" ht="20.100000000000001" customHeight="1">
      <c r="A7" s="7" t="s">
        <v>7</v>
      </c>
      <c r="B7" s="7" t="s">
        <v>8</v>
      </c>
      <c r="C7" s="12" t="s">
        <v>9</v>
      </c>
      <c r="D7" s="10" t="s">
        <v>10</v>
      </c>
      <c r="E7" s="13" t="s">
        <v>11</v>
      </c>
      <c r="F7" s="13" t="s">
        <v>12</v>
      </c>
      <c r="G7" s="13" t="s">
        <v>13</v>
      </c>
      <c r="H7" s="6"/>
    </row>
    <row r="8" spans="1:8" ht="29.1" customHeight="1">
      <c r="A8" s="7"/>
      <c r="B8" s="7"/>
      <c r="C8" s="9" t="str">
        <f>CONCATENATE(C11," COM CANTEIRO E ADMINISTRAÇÃO LOCAL")</f>
        <v>CONSTRUCAO DO ESPACO SAUDE COM CANTEIRO E ADMINISTRAÇÃO LOCAL</v>
      </c>
      <c r="D8" s="10"/>
      <c r="E8" s="11"/>
      <c r="F8" s="11"/>
      <c r="G8" s="11">
        <f>G11+G10+G9</f>
        <v>832193.73250000004</v>
      </c>
    </row>
    <row r="9" spans="1:8" ht="20.100000000000001" customHeight="1">
      <c r="A9" s="7"/>
      <c r="B9" s="7"/>
      <c r="C9" s="9" t="s">
        <v>14</v>
      </c>
      <c r="D9" s="10"/>
      <c r="E9" s="11"/>
      <c r="F9" s="11"/>
      <c r="G9" s="11">
        <f>ROUND(G11*H5,2)</f>
        <v>7905.06</v>
      </c>
    </row>
    <row r="10" spans="1:8" ht="20.100000000000001" customHeight="1">
      <c r="A10" s="7"/>
      <c r="B10" s="7"/>
      <c r="C10" s="9" t="s">
        <v>15</v>
      </c>
      <c r="D10" s="10"/>
      <c r="E10" s="11"/>
      <c r="F10" s="11"/>
      <c r="G10" s="11">
        <f>ROUND(G11/H3,2)*H4</f>
        <v>33782.322500000002</v>
      </c>
    </row>
    <row r="11" spans="1:8" ht="39" customHeight="1">
      <c r="A11" s="14" t="s">
        <v>16</v>
      </c>
      <c r="B11" s="15"/>
      <c r="C11" s="16" t="s">
        <v>17</v>
      </c>
      <c r="D11" s="17"/>
      <c r="E11" s="18">
        <v>1</v>
      </c>
      <c r="F11" s="18">
        <v>790506.35</v>
      </c>
      <c r="G11" s="18">
        <v>790506.35</v>
      </c>
    </row>
    <row r="12" spans="1:8" ht="39" customHeight="1">
      <c r="A12" s="14" t="s">
        <v>18</v>
      </c>
      <c r="B12" s="15"/>
      <c r="C12" s="16" t="s">
        <v>19</v>
      </c>
      <c r="D12" s="17"/>
      <c r="E12" s="18"/>
      <c r="F12" s="18">
        <v>108095.29</v>
      </c>
      <c r="G12" s="18">
        <v>108095.29</v>
      </c>
    </row>
    <row r="13" spans="1:8" ht="39" customHeight="1">
      <c r="A13" s="14" t="s">
        <v>20</v>
      </c>
      <c r="B13" s="15"/>
      <c r="C13" s="16" t="s">
        <v>21</v>
      </c>
      <c r="D13" s="17"/>
      <c r="E13" s="18"/>
      <c r="F13" s="18">
        <v>46775.6</v>
      </c>
      <c r="G13" s="18">
        <v>46775.6</v>
      </c>
    </row>
    <row r="14" spans="1:8" ht="39" customHeight="1">
      <c r="A14" s="14" t="s">
        <v>22</v>
      </c>
      <c r="B14" s="19" t="s">
        <v>23</v>
      </c>
      <c r="C14" s="16" t="s">
        <v>24</v>
      </c>
      <c r="D14" s="20" t="s">
        <v>25</v>
      </c>
      <c r="E14" s="18">
        <v>280.33</v>
      </c>
      <c r="F14" s="18">
        <v>13.96</v>
      </c>
      <c r="G14" s="18">
        <v>3913.41</v>
      </c>
    </row>
    <row r="15" spans="1:8" ht="39" customHeight="1">
      <c r="A15" s="14" t="s">
        <v>26</v>
      </c>
      <c r="B15" s="19" t="s">
        <v>27</v>
      </c>
      <c r="C15" s="16" t="s">
        <v>28</v>
      </c>
      <c r="D15" s="20" t="s">
        <v>29</v>
      </c>
      <c r="E15" s="18">
        <v>1</v>
      </c>
      <c r="F15" s="18">
        <v>1858.16</v>
      </c>
      <c r="G15" s="18">
        <v>1858.16</v>
      </c>
    </row>
    <row r="16" spans="1:8" ht="39" customHeight="1">
      <c r="A16" s="14" t="s">
        <v>30</v>
      </c>
      <c r="B16" s="19" t="s">
        <v>31</v>
      </c>
      <c r="C16" s="16" t="s">
        <v>32</v>
      </c>
      <c r="D16" s="20" t="s">
        <v>33</v>
      </c>
      <c r="E16" s="18">
        <v>570</v>
      </c>
      <c r="F16" s="18">
        <v>69.87</v>
      </c>
      <c r="G16" s="18">
        <v>39825.9</v>
      </c>
    </row>
    <row r="17" spans="1:7" ht="39" customHeight="1">
      <c r="A17" s="14" t="s">
        <v>34</v>
      </c>
      <c r="B17" s="19" t="s">
        <v>35</v>
      </c>
      <c r="C17" s="16" t="s">
        <v>36</v>
      </c>
      <c r="D17" s="20" t="s">
        <v>37</v>
      </c>
      <c r="E17" s="18">
        <v>41.63</v>
      </c>
      <c r="F17" s="18">
        <v>22.59</v>
      </c>
      <c r="G17" s="18">
        <v>940.42</v>
      </c>
    </row>
    <row r="18" spans="1:7" ht="39" customHeight="1">
      <c r="A18" s="14" t="s">
        <v>38</v>
      </c>
      <c r="B18" s="19" t="s">
        <v>39</v>
      </c>
      <c r="C18" s="16" t="s">
        <v>40</v>
      </c>
      <c r="D18" s="20" t="s">
        <v>37</v>
      </c>
      <c r="E18" s="18">
        <v>41.63</v>
      </c>
      <c r="F18" s="18">
        <v>5.71</v>
      </c>
      <c r="G18" s="18">
        <v>237.71</v>
      </c>
    </row>
    <row r="19" spans="1:7" ht="39" customHeight="1">
      <c r="A19" s="14" t="s">
        <v>41</v>
      </c>
      <c r="B19" s="15"/>
      <c r="C19" s="16" t="s">
        <v>42</v>
      </c>
      <c r="D19" s="17"/>
      <c r="E19" s="18"/>
      <c r="F19" s="18">
        <v>61319.69</v>
      </c>
      <c r="G19" s="18">
        <v>61319.69</v>
      </c>
    </row>
    <row r="20" spans="1:7" ht="39" customHeight="1">
      <c r="A20" s="14" t="s">
        <v>43</v>
      </c>
      <c r="B20" s="19" t="s">
        <v>44</v>
      </c>
      <c r="C20" s="16" t="s">
        <v>45</v>
      </c>
      <c r="D20" s="20" t="s">
        <v>37</v>
      </c>
      <c r="E20" s="18">
        <v>102.62</v>
      </c>
      <c r="F20" s="18">
        <v>58.79</v>
      </c>
      <c r="G20" s="18">
        <v>6033.03</v>
      </c>
    </row>
    <row r="21" spans="1:7" ht="39" customHeight="1">
      <c r="A21" s="14" t="s">
        <v>46</v>
      </c>
      <c r="B21" s="19" t="s">
        <v>47</v>
      </c>
      <c r="C21" s="16" t="s">
        <v>48</v>
      </c>
      <c r="D21" s="20" t="s">
        <v>25</v>
      </c>
      <c r="E21" s="18">
        <v>170.93</v>
      </c>
      <c r="F21" s="18">
        <v>55.31</v>
      </c>
      <c r="G21" s="18">
        <v>9454.14</v>
      </c>
    </row>
    <row r="22" spans="1:7" ht="39" customHeight="1">
      <c r="A22" s="14" t="s">
        <v>49</v>
      </c>
      <c r="B22" s="19" t="s">
        <v>50</v>
      </c>
      <c r="C22" s="16" t="s">
        <v>51</v>
      </c>
      <c r="D22" s="20" t="s">
        <v>37</v>
      </c>
      <c r="E22" s="18">
        <v>80.319999999999993</v>
      </c>
      <c r="F22" s="18">
        <v>6.42</v>
      </c>
      <c r="G22" s="18">
        <v>515.65</v>
      </c>
    </row>
    <row r="23" spans="1:7" ht="39" customHeight="1">
      <c r="A23" s="14" t="s">
        <v>52</v>
      </c>
      <c r="B23" s="19" t="s">
        <v>53</v>
      </c>
      <c r="C23" s="16" t="s">
        <v>54</v>
      </c>
      <c r="D23" s="20" t="s">
        <v>37</v>
      </c>
      <c r="E23" s="18">
        <v>22.3</v>
      </c>
      <c r="F23" s="18">
        <v>30.09</v>
      </c>
      <c r="G23" s="18">
        <v>671.01</v>
      </c>
    </row>
    <row r="24" spans="1:7" ht="39" customHeight="1">
      <c r="A24" s="14" t="s">
        <v>55</v>
      </c>
      <c r="B24" s="19" t="s">
        <v>39</v>
      </c>
      <c r="C24" s="16" t="s">
        <v>40</v>
      </c>
      <c r="D24" s="20" t="s">
        <v>37</v>
      </c>
      <c r="E24" s="18">
        <v>22.3</v>
      </c>
      <c r="F24" s="18">
        <v>5.71</v>
      </c>
      <c r="G24" s="18">
        <v>127.33</v>
      </c>
    </row>
    <row r="25" spans="1:7" ht="39" customHeight="1">
      <c r="A25" s="14" t="s">
        <v>56</v>
      </c>
      <c r="B25" s="19" t="s">
        <v>57</v>
      </c>
      <c r="C25" s="16" t="s">
        <v>58</v>
      </c>
      <c r="D25" s="20" t="s">
        <v>37</v>
      </c>
      <c r="E25" s="18">
        <v>5.51</v>
      </c>
      <c r="F25" s="18">
        <v>401.19</v>
      </c>
      <c r="G25" s="18">
        <v>2210.56</v>
      </c>
    </row>
    <row r="26" spans="1:7" ht="39" customHeight="1">
      <c r="A26" s="14" t="s">
        <v>59</v>
      </c>
      <c r="B26" s="19" t="s">
        <v>60</v>
      </c>
      <c r="C26" s="16" t="s">
        <v>61</v>
      </c>
      <c r="D26" s="20" t="s">
        <v>37</v>
      </c>
      <c r="E26" s="18">
        <v>5.51</v>
      </c>
      <c r="F26" s="18">
        <v>82.61</v>
      </c>
      <c r="G26" s="18">
        <v>455.18</v>
      </c>
    </row>
    <row r="27" spans="1:7" ht="39" customHeight="1">
      <c r="A27" s="14" t="s">
        <v>62</v>
      </c>
      <c r="B27" s="19" t="s">
        <v>63</v>
      </c>
      <c r="C27" s="16" t="s">
        <v>64</v>
      </c>
      <c r="D27" s="20" t="s">
        <v>37</v>
      </c>
      <c r="E27" s="18">
        <v>16.8</v>
      </c>
      <c r="F27" s="18">
        <v>400.83</v>
      </c>
      <c r="G27" s="18">
        <v>6733.94</v>
      </c>
    </row>
    <row r="28" spans="1:7" ht="39" customHeight="1">
      <c r="A28" s="14" t="s">
        <v>65</v>
      </c>
      <c r="B28" s="19" t="s">
        <v>66</v>
      </c>
      <c r="C28" s="16" t="s">
        <v>67</v>
      </c>
      <c r="D28" s="20" t="s">
        <v>37</v>
      </c>
      <c r="E28" s="18">
        <v>16.8</v>
      </c>
      <c r="F28" s="18">
        <v>165.23</v>
      </c>
      <c r="G28" s="18">
        <v>2775.86</v>
      </c>
    </row>
    <row r="29" spans="1:7" ht="39" customHeight="1">
      <c r="A29" s="14" t="s">
        <v>68</v>
      </c>
      <c r="B29" s="19" t="s">
        <v>69</v>
      </c>
      <c r="C29" s="16" t="s">
        <v>70</v>
      </c>
      <c r="D29" s="20" t="s">
        <v>25</v>
      </c>
      <c r="E29" s="18">
        <v>159.15</v>
      </c>
      <c r="F29" s="18">
        <v>89.82</v>
      </c>
      <c r="G29" s="18">
        <v>14294.85</v>
      </c>
    </row>
    <row r="30" spans="1:7" ht="39" customHeight="1">
      <c r="A30" s="14" t="s">
        <v>71</v>
      </c>
      <c r="B30" s="19" t="s">
        <v>72</v>
      </c>
      <c r="C30" s="16" t="s">
        <v>73</v>
      </c>
      <c r="D30" s="20" t="s">
        <v>74</v>
      </c>
      <c r="E30" s="18">
        <v>1192</v>
      </c>
      <c r="F30" s="18">
        <v>13.67</v>
      </c>
      <c r="G30" s="18">
        <v>16294.64</v>
      </c>
    </row>
    <row r="31" spans="1:7" ht="39" customHeight="1">
      <c r="A31" s="14" t="s">
        <v>75</v>
      </c>
      <c r="B31" s="19" t="s">
        <v>76</v>
      </c>
      <c r="C31" s="16" t="s">
        <v>77</v>
      </c>
      <c r="D31" s="20" t="s">
        <v>74</v>
      </c>
      <c r="E31" s="18">
        <v>105</v>
      </c>
      <c r="F31" s="18">
        <v>16.7</v>
      </c>
      <c r="G31" s="18">
        <v>1753.5</v>
      </c>
    </row>
    <row r="32" spans="1:7" ht="39" customHeight="1">
      <c r="A32" s="14" t="s">
        <v>78</v>
      </c>
      <c r="B32" s="15"/>
      <c r="C32" s="16" t="s">
        <v>79</v>
      </c>
      <c r="D32" s="17"/>
      <c r="E32" s="18"/>
      <c r="F32" s="18">
        <v>135784.59</v>
      </c>
      <c r="G32" s="18">
        <v>135784.59</v>
      </c>
    </row>
    <row r="33" spans="1:7" ht="39" customHeight="1">
      <c r="A33" s="14" t="s">
        <v>80</v>
      </c>
      <c r="B33" s="15"/>
      <c r="C33" s="16" t="s">
        <v>81</v>
      </c>
      <c r="D33" s="17"/>
      <c r="E33" s="18"/>
      <c r="F33" s="18">
        <v>15871.86</v>
      </c>
      <c r="G33" s="18">
        <v>15871.86</v>
      </c>
    </row>
    <row r="34" spans="1:7" ht="39" customHeight="1">
      <c r="A34" s="14" t="s">
        <v>82</v>
      </c>
      <c r="B34" s="19" t="s">
        <v>83</v>
      </c>
      <c r="C34" s="16" t="s">
        <v>84</v>
      </c>
      <c r="D34" s="20" t="s">
        <v>25</v>
      </c>
      <c r="E34" s="18">
        <v>69.92</v>
      </c>
      <c r="F34" s="18">
        <v>164.62</v>
      </c>
      <c r="G34" s="18">
        <v>11510.23</v>
      </c>
    </row>
    <row r="35" spans="1:7" ht="39" customHeight="1">
      <c r="A35" s="14" t="s">
        <v>85</v>
      </c>
      <c r="B35" s="19" t="s">
        <v>63</v>
      </c>
      <c r="C35" s="16" t="s">
        <v>64</v>
      </c>
      <c r="D35" s="20" t="s">
        <v>37</v>
      </c>
      <c r="E35" s="18">
        <v>8.4700000000000006</v>
      </c>
      <c r="F35" s="18">
        <v>400.83</v>
      </c>
      <c r="G35" s="18">
        <v>3395.03</v>
      </c>
    </row>
    <row r="36" spans="1:7" ht="39" customHeight="1">
      <c r="A36" s="14" t="s">
        <v>86</v>
      </c>
      <c r="B36" s="19" t="s">
        <v>87</v>
      </c>
      <c r="C36" s="16" t="s">
        <v>88</v>
      </c>
      <c r="D36" s="20" t="s">
        <v>37</v>
      </c>
      <c r="E36" s="18">
        <v>8.4700000000000006</v>
      </c>
      <c r="F36" s="18">
        <v>114.12</v>
      </c>
      <c r="G36" s="18">
        <v>966.6</v>
      </c>
    </row>
    <row r="37" spans="1:7" ht="39" customHeight="1">
      <c r="A37" s="14" t="s">
        <v>89</v>
      </c>
      <c r="B37" s="15"/>
      <c r="C37" s="16" t="s">
        <v>90</v>
      </c>
      <c r="D37" s="17"/>
      <c r="E37" s="18"/>
      <c r="F37" s="18">
        <v>13311.9</v>
      </c>
      <c r="G37" s="18">
        <v>13311.9</v>
      </c>
    </row>
    <row r="38" spans="1:7" ht="39" customHeight="1">
      <c r="A38" s="14" t="s">
        <v>91</v>
      </c>
      <c r="B38" s="19" t="s">
        <v>92</v>
      </c>
      <c r="C38" s="16" t="s">
        <v>93</v>
      </c>
      <c r="D38" s="20" t="s">
        <v>25</v>
      </c>
      <c r="E38" s="18">
        <v>226.71</v>
      </c>
      <c r="F38" s="18">
        <v>3.43</v>
      </c>
      <c r="G38" s="18">
        <v>777.62</v>
      </c>
    </row>
    <row r="39" spans="1:7" ht="39" customHeight="1">
      <c r="A39" s="14" t="s">
        <v>94</v>
      </c>
      <c r="B39" s="19" t="s">
        <v>95</v>
      </c>
      <c r="C39" s="16" t="s">
        <v>96</v>
      </c>
      <c r="D39" s="20" t="s">
        <v>74</v>
      </c>
      <c r="E39" s="18">
        <v>508.93</v>
      </c>
      <c r="F39" s="18">
        <v>12.45</v>
      </c>
      <c r="G39" s="18">
        <v>6336.18</v>
      </c>
    </row>
    <row r="40" spans="1:7" ht="39" customHeight="1">
      <c r="A40" s="14" t="s">
        <v>97</v>
      </c>
      <c r="B40" s="19" t="s">
        <v>57</v>
      </c>
      <c r="C40" s="16" t="s">
        <v>58</v>
      </c>
      <c r="D40" s="20" t="s">
        <v>37</v>
      </c>
      <c r="E40" s="18">
        <v>11.34</v>
      </c>
      <c r="F40" s="18">
        <v>401.19</v>
      </c>
      <c r="G40" s="18">
        <v>4549.49</v>
      </c>
    </row>
    <row r="41" spans="1:7" ht="39" customHeight="1">
      <c r="A41" s="14" t="s">
        <v>98</v>
      </c>
      <c r="B41" s="19" t="s">
        <v>99</v>
      </c>
      <c r="C41" s="16" t="s">
        <v>100</v>
      </c>
      <c r="D41" s="20" t="s">
        <v>37</v>
      </c>
      <c r="E41" s="18">
        <v>11.34</v>
      </c>
      <c r="F41" s="18">
        <v>145.38</v>
      </c>
      <c r="G41" s="18">
        <v>1648.61</v>
      </c>
    </row>
    <row r="42" spans="1:7" ht="39" customHeight="1">
      <c r="A42" s="14" t="s">
        <v>101</v>
      </c>
      <c r="B42" s="15"/>
      <c r="C42" s="16" t="s">
        <v>102</v>
      </c>
      <c r="D42" s="17"/>
      <c r="E42" s="18"/>
      <c r="F42" s="18">
        <v>61306.27</v>
      </c>
      <c r="G42" s="18">
        <v>61306.27</v>
      </c>
    </row>
    <row r="43" spans="1:7" ht="39" customHeight="1">
      <c r="A43" s="14" t="s">
        <v>103</v>
      </c>
      <c r="B43" s="19" t="s">
        <v>104</v>
      </c>
      <c r="C43" s="16" t="s">
        <v>105</v>
      </c>
      <c r="D43" s="20" t="s">
        <v>25</v>
      </c>
      <c r="E43" s="18">
        <v>562.79</v>
      </c>
      <c r="F43" s="18">
        <v>68.19</v>
      </c>
      <c r="G43" s="18">
        <v>38376.65</v>
      </c>
    </row>
    <row r="44" spans="1:7" ht="39" customHeight="1">
      <c r="A44" s="14" t="s">
        <v>106</v>
      </c>
      <c r="B44" s="19" t="s">
        <v>107</v>
      </c>
      <c r="C44" s="16" t="s">
        <v>108</v>
      </c>
      <c r="D44" s="20" t="s">
        <v>25</v>
      </c>
      <c r="E44" s="18">
        <v>33.31</v>
      </c>
      <c r="F44" s="18">
        <v>167.73</v>
      </c>
      <c r="G44" s="18">
        <v>5587.09</v>
      </c>
    </row>
    <row r="45" spans="1:7" ht="39" customHeight="1">
      <c r="A45" s="14" t="s">
        <v>109</v>
      </c>
      <c r="B45" s="19" t="s">
        <v>107</v>
      </c>
      <c r="C45" s="16" t="s">
        <v>108</v>
      </c>
      <c r="D45" s="20" t="s">
        <v>25</v>
      </c>
      <c r="E45" s="18">
        <v>68.31</v>
      </c>
      <c r="F45" s="18">
        <v>167.73</v>
      </c>
      <c r="G45" s="18">
        <v>11457.64</v>
      </c>
    </row>
    <row r="46" spans="1:7" ht="39" customHeight="1">
      <c r="A46" s="14" t="s">
        <v>110</v>
      </c>
      <c r="B46" s="19" t="s">
        <v>111</v>
      </c>
      <c r="C46" s="16" t="s">
        <v>112</v>
      </c>
      <c r="D46" s="20" t="s">
        <v>37</v>
      </c>
      <c r="E46" s="18">
        <v>11.95</v>
      </c>
      <c r="F46" s="18">
        <v>378.34</v>
      </c>
      <c r="G46" s="18">
        <v>4521.16</v>
      </c>
    </row>
    <row r="47" spans="1:7" ht="39" customHeight="1">
      <c r="A47" s="14" t="s">
        <v>113</v>
      </c>
      <c r="B47" s="19" t="s">
        <v>87</v>
      </c>
      <c r="C47" s="16" t="s">
        <v>88</v>
      </c>
      <c r="D47" s="20" t="s">
        <v>37</v>
      </c>
      <c r="E47" s="18">
        <v>11.95</v>
      </c>
      <c r="F47" s="18">
        <v>114.12</v>
      </c>
      <c r="G47" s="18">
        <v>1363.73</v>
      </c>
    </row>
    <row r="48" spans="1:7" ht="39" customHeight="1">
      <c r="A48" s="14" t="s">
        <v>114</v>
      </c>
      <c r="B48" s="15"/>
      <c r="C48" s="16" t="s">
        <v>115</v>
      </c>
      <c r="D48" s="17"/>
      <c r="E48" s="18"/>
      <c r="F48" s="18">
        <v>24886.27</v>
      </c>
      <c r="G48" s="18">
        <v>24886.27</v>
      </c>
    </row>
    <row r="49" spans="1:7" ht="39" customHeight="1">
      <c r="A49" s="14" t="s">
        <v>116</v>
      </c>
      <c r="B49" s="19" t="s">
        <v>117</v>
      </c>
      <c r="C49" s="16" t="s">
        <v>118</v>
      </c>
      <c r="D49" s="20" t="s">
        <v>25</v>
      </c>
      <c r="E49" s="18">
        <v>162.02000000000001</v>
      </c>
      <c r="F49" s="18">
        <v>153.6</v>
      </c>
      <c r="G49" s="18">
        <v>24886.27</v>
      </c>
    </row>
    <row r="50" spans="1:7" ht="39" customHeight="1">
      <c r="A50" s="14" t="s">
        <v>119</v>
      </c>
      <c r="B50" s="15"/>
      <c r="C50" s="16" t="s">
        <v>120</v>
      </c>
      <c r="D50" s="17"/>
      <c r="E50" s="18"/>
      <c r="F50" s="18">
        <v>20408.29</v>
      </c>
      <c r="G50" s="18">
        <v>20408.29</v>
      </c>
    </row>
    <row r="51" spans="1:7" ht="39" customHeight="1">
      <c r="A51" s="14" t="s">
        <v>121</v>
      </c>
      <c r="B51" s="19" t="s">
        <v>72</v>
      </c>
      <c r="C51" s="16" t="s">
        <v>73</v>
      </c>
      <c r="D51" s="20" t="s">
        <v>74</v>
      </c>
      <c r="E51" s="18">
        <v>1285</v>
      </c>
      <c r="F51" s="18">
        <v>13.67</v>
      </c>
      <c r="G51" s="18">
        <v>17565.95</v>
      </c>
    </row>
    <row r="52" spans="1:7" ht="39" customHeight="1">
      <c r="A52" s="14" t="s">
        <v>122</v>
      </c>
      <c r="B52" s="19" t="s">
        <v>95</v>
      </c>
      <c r="C52" s="16" t="s">
        <v>96</v>
      </c>
      <c r="D52" s="20" t="s">
        <v>74</v>
      </c>
      <c r="E52" s="18">
        <v>228.3</v>
      </c>
      <c r="F52" s="18">
        <v>12.45</v>
      </c>
      <c r="G52" s="18">
        <v>2842.34</v>
      </c>
    </row>
    <row r="53" spans="1:7" ht="39" customHeight="1">
      <c r="A53" s="14" t="s">
        <v>123</v>
      </c>
      <c r="B53" s="15"/>
      <c r="C53" s="16" t="s">
        <v>124</v>
      </c>
      <c r="D53" s="17"/>
      <c r="E53" s="18"/>
      <c r="F53" s="18">
        <v>6797.99</v>
      </c>
      <c r="G53" s="18">
        <v>6797.99</v>
      </c>
    </row>
    <row r="54" spans="1:7" ht="39" customHeight="1">
      <c r="A54" s="14" t="s">
        <v>125</v>
      </c>
      <c r="B54" s="15"/>
      <c r="C54" s="16" t="s">
        <v>126</v>
      </c>
      <c r="D54" s="17"/>
      <c r="E54" s="18"/>
      <c r="F54" s="18">
        <v>3627.19</v>
      </c>
      <c r="G54" s="18">
        <v>3627.19</v>
      </c>
    </row>
    <row r="55" spans="1:7" ht="39" customHeight="1">
      <c r="A55" s="14" t="s">
        <v>127</v>
      </c>
      <c r="B55" s="19" t="s">
        <v>23</v>
      </c>
      <c r="C55" s="16" t="s">
        <v>24</v>
      </c>
      <c r="D55" s="20" t="s">
        <v>25</v>
      </c>
      <c r="E55" s="18">
        <v>17.420000000000002</v>
      </c>
      <c r="F55" s="18">
        <v>13.96</v>
      </c>
      <c r="G55" s="18">
        <v>243.18</v>
      </c>
    </row>
    <row r="56" spans="1:7" ht="39" customHeight="1">
      <c r="A56" s="14" t="s">
        <v>128</v>
      </c>
      <c r="B56" s="19" t="s">
        <v>92</v>
      </c>
      <c r="C56" s="16" t="s">
        <v>93</v>
      </c>
      <c r="D56" s="20" t="s">
        <v>25</v>
      </c>
      <c r="E56" s="18">
        <v>10.55</v>
      </c>
      <c r="F56" s="18">
        <v>3.43</v>
      </c>
      <c r="G56" s="18">
        <v>36.19</v>
      </c>
    </row>
    <row r="57" spans="1:7" ht="39" customHeight="1">
      <c r="A57" s="14" t="s">
        <v>129</v>
      </c>
      <c r="B57" s="19" t="s">
        <v>57</v>
      </c>
      <c r="C57" s="16" t="s">
        <v>58</v>
      </c>
      <c r="D57" s="20" t="s">
        <v>37</v>
      </c>
      <c r="E57" s="18">
        <v>0.99</v>
      </c>
      <c r="F57" s="18">
        <v>401.19</v>
      </c>
      <c r="G57" s="18">
        <v>397.18</v>
      </c>
    </row>
    <row r="58" spans="1:7" ht="39" customHeight="1">
      <c r="A58" s="14" t="s">
        <v>130</v>
      </c>
      <c r="B58" s="19" t="s">
        <v>60</v>
      </c>
      <c r="C58" s="16" t="s">
        <v>61</v>
      </c>
      <c r="D58" s="20" t="s">
        <v>37</v>
      </c>
      <c r="E58" s="18">
        <v>0.99</v>
      </c>
      <c r="F58" s="18">
        <v>82.61</v>
      </c>
      <c r="G58" s="18">
        <v>81.78</v>
      </c>
    </row>
    <row r="59" spans="1:7" ht="39" customHeight="1">
      <c r="A59" s="14" t="s">
        <v>131</v>
      </c>
      <c r="B59" s="19" t="s">
        <v>63</v>
      </c>
      <c r="C59" s="16" t="s">
        <v>64</v>
      </c>
      <c r="D59" s="20" t="s">
        <v>37</v>
      </c>
      <c r="E59" s="18">
        <v>1.7</v>
      </c>
      <c r="F59" s="18">
        <v>400.83</v>
      </c>
      <c r="G59" s="18">
        <v>681.41</v>
      </c>
    </row>
    <row r="60" spans="1:7" ht="39" customHeight="1">
      <c r="A60" s="14" t="s">
        <v>132</v>
      </c>
      <c r="B60" s="19" t="s">
        <v>66</v>
      </c>
      <c r="C60" s="16" t="s">
        <v>67</v>
      </c>
      <c r="D60" s="20" t="s">
        <v>37</v>
      </c>
      <c r="E60" s="18">
        <v>1.7</v>
      </c>
      <c r="F60" s="18">
        <v>165.23</v>
      </c>
      <c r="G60" s="18">
        <v>280.89</v>
      </c>
    </row>
    <row r="61" spans="1:7" ht="39" customHeight="1">
      <c r="A61" s="14" t="s">
        <v>133</v>
      </c>
      <c r="B61" s="19" t="s">
        <v>69</v>
      </c>
      <c r="C61" s="16" t="s">
        <v>70</v>
      </c>
      <c r="D61" s="20" t="s">
        <v>25</v>
      </c>
      <c r="E61" s="18">
        <v>8.2899999999999991</v>
      </c>
      <c r="F61" s="18">
        <v>89.82</v>
      </c>
      <c r="G61" s="18">
        <v>744.61</v>
      </c>
    </row>
    <row r="62" spans="1:7" ht="39" customHeight="1">
      <c r="A62" s="14" t="s">
        <v>134</v>
      </c>
      <c r="B62" s="19" t="s">
        <v>72</v>
      </c>
      <c r="C62" s="16" t="s">
        <v>73</v>
      </c>
      <c r="D62" s="20" t="s">
        <v>74</v>
      </c>
      <c r="E62" s="18">
        <v>85</v>
      </c>
      <c r="F62" s="18">
        <v>13.67</v>
      </c>
      <c r="G62" s="18">
        <v>1161.95</v>
      </c>
    </row>
    <row r="63" spans="1:7" ht="39" customHeight="1">
      <c r="A63" s="14" t="s">
        <v>135</v>
      </c>
      <c r="B63" s="15"/>
      <c r="C63" s="16" t="s">
        <v>136</v>
      </c>
      <c r="D63" s="17"/>
      <c r="E63" s="18"/>
      <c r="F63" s="18">
        <v>3170.8</v>
      </c>
      <c r="G63" s="18">
        <v>3170.8</v>
      </c>
    </row>
    <row r="64" spans="1:7" ht="39" customHeight="1">
      <c r="A64" s="14" t="s">
        <v>137</v>
      </c>
      <c r="B64" s="19" t="s">
        <v>23</v>
      </c>
      <c r="C64" s="16" t="s">
        <v>24</v>
      </c>
      <c r="D64" s="20" t="s">
        <v>25</v>
      </c>
      <c r="E64" s="18">
        <v>21.48</v>
      </c>
      <c r="F64" s="18">
        <v>13.96</v>
      </c>
      <c r="G64" s="18">
        <v>299.86</v>
      </c>
    </row>
    <row r="65" spans="1:7" ht="39" customHeight="1">
      <c r="A65" s="14" t="s">
        <v>138</v>
      </c>
      <c r="B65" s="19" t="s">
        <v>92</v>
      </c>
      <c r="C65" s="16" t="s">
        <v>93</v>
      </c>
      <c r="D65" s="20" t="s">
        <v>25</v>
      </c>
      <c r="E65" s="18">
        <v>9.2200000000000006</v>
      </c>
      <c r="F65" s="18">
        <v>3.43</v>
      </c>
      <c r="G65" s="18">
        <v>31.62</v>
      </c>
    </row>
    <row r="66" spans="1:7" ht="39" customHeight="1">
      <c r="A66" s="14" t="s">
        <v>139</v>
      </c>
      <c r="B66" s="19" t="s">
        <v>57</v>
      </c>
      <c r="C66" s="16" t="s">
        <v>58</v>
      </c>
      <c r="D66" s="20" t="s">
        <v>37</v>
      </c>
      <c r="E66" s="18">
        <v>0.93</v>
      </c>
      <c r="F66" s="18">
        <v>401.19</v>
      </c>
      <c r="G66" s="18">
        <v>373.11</v>
      </c>
    </row>
    <row r="67" spans="1:7" ht="39" customHeight="1">
      <c r="A67" s="14" t="s">
        <v>140</v>
      </c>
      <c r="B67" s="19" t="s">
        <v>60</v>
      </c>
      <c r="C67" s="16" t="s">
        <v>61</v>
      </c>
      <c r="D67" s="20" t="s">
        <v>37</v>
      </c>
      <c r="E67" s="18">
        <v>0.93</v>
      </c>
      <c r="F67" s="18">
        <v>82.61</v>
      </c>
      <c r="G67" s="18">
        <v>76.83</v>
      </c>
    </row>
    <row r="68" spans="1:7" ht="39" customHeight="1">
      <c r="A68" s="14" t="s">
        <v>141</v>
      </c>
      <c r="B68" s="19" t="s">
        <v>63</v>
      </c>
      <c r="C68" s="16" t="s">
        <v>64</v>
      </c>
      <c r="D68" s="20" t="s">
        <v>37</v>
      </c>
      <c r="E68" s="18">
        <v>1.49</v>
      </c>
      <c r="F68" s="18">
        <v>400.83</v>
      </c>
      <c r="G68" s="18">
        <v>597.24</v>
      </c>
    </row>
    <row r="69" spans="1:7" ht="39" customHeight="1">
      <c r="A69" s="14" t="s">
        <v>142</v>
      </c>
      <c r="B69" s="19" t="s">
        <v>66</v>
      </c>
      <c r="C69" s="16" t="s">
        <v>67</v>
      </c>
      <c r="D69" s="20" t="s">
        <v>37</v>
      </c>
      <c r="E69" s="18">
        <v>1.49</v>
      </c>
      <c r="F69" s="18">
        <v>165.23</v>
      </c>
      <c r="G69" s="18">
        <v>246.19</v>
      </c>
    </row>
    <row r="70" spans="1:7" ht="39" customHeight="1">
      <c r="A70" s="14" t="s">
        <v>143</v>
      </c>
      <c r="B70" s="19" t="s">
        <v>69</v>
      </c>
      <c r="C70" s="16" t="s">
        <v>70</v>
      </c>
      <c r="D70" s="20" t="s">
        <v>25</v>
      </c>
      <c r="E70" s="18">
        <v>8.08</v>
      </c>
      <c r="F70" s="18">
        <v>89.82</v>
      </c>
      <c r="G70" s="18">
        <v>725.75</v>
      </c>
    </row>
    <row r="71" spans="1:7" ht="39" customHeight="1">
      <c r="A71" s="14" t="s">
        <v>144</v>
      </c>
      <c r="B71" s="19" t="s">
        <v>72</v>
      </c>
      <c r="C71" s="16" t="s">
        <v>73</v>
      </c>
      <c r="D71" s="20" t="s">
        <v>74</v>
      </c>
      <c r="E71" s="18">
        <v>60</v>
      </c>
      <c r="F71" s="18">
        <v>13.67</v>
      </c>
      <c r="G71" s="18">
        <v>820.2</v>
      </c>
    </row>
    <row r="72" spans="1:7" ht="39" customHeight="1">
      <c r="A72" s="14" t="s">
        <v>145</v>
      </c>
      <c r="B72" s="15"/>
      <c r="C72" s="16" t="s">
        <v>146</v>
      </c>
      <c r="D72" s="17"/>
      <c r="E72" s="18"/>
      <c r="F72" s="18">
        <v>3860.83</v>
      </c>
      <c r="G72" s="18">
        <v>3860.83</v>
      </c>
    </row>
    <row r="73" spans="1:7" ht="39" customHeight="1">
      <c r="A73" s="14" t="s">
        <v>147</v>
      </c>
      <c r="B73" s="15"/>
      <c r="C73" s="16" t="s">
        <v>148</v>
      </c>
      <c r="D73" s="17"/>
      <c r="E73" s="18"/>
      <c r="F73" s="18">
        <v>889.69</v>
      </c>
      <c r="G73" s="18">
        <v>889.69</v>
      </c>
    </row>
    <row r="74" spans="1:7" ht="39" customHeight="1">
      <c r="A74" s="14" t="s">
        <v>149</v>
      </c>
      <c r="B74" s="19" t="s">
        <v>150</v>
      </c>
      <c r="C74" s="16" t="s">
        <v>151</v>
      </c>
      <c r="D74" s="20" t="s">
        <v>25</v>
      </c>
      <c r="E74" s="18">
        <v>39.950000000000003</v>
      </c>
      <c r="F74" s="18">
        <v>22.27</v>
      </c>
      <c r="G74" s="18">
        <v>889.69</v>
      </c>
    </row>
    <row r="75" spans="1:7" ht="39" customHeight="1">
      <c r="A75" s="14" t="s">
        <v>152</v>
      </c>
      <c r="B75" s="15"/>
      <c r="C75" s="16" t="s">
        <v>153</v>
      </c>
      <c r="D75" s="17"/>
      <c r="E75" s="18"/>
      <c r="F75" s="18">
        <v>2971.14</v>
      </c>
      <c r="G75" s="18">
        <v>2971.14</v>
      </c>
    </row>
    <row r="76" spans="1:7" ht="39" customHeight="1">
      <c r="A76" s="14" t="s">
        <v>154</v>
      </c>
      <c r="B76" s="19" t="s">
        <v>155</v>
      </c>
      <c r="C76" s="16" t="s">
        <v>156</v>
      </c>
      <c r="D76" s="20" t="s">
        <v>25</v>
      </c>
      <c r="E76" s="18">
        <v>67.48</v>
      </c>
      <c r="F76" s="18">
        <v>44.03</v>
      </c>
      <c r="G76" s="18">
        <v>2971.14</v>
      </c>
    </row>
    <row r="77" spans="1:7" ht="39" customHeight="1">
      <c r="A77" s="14" t="s">
        <v>157</v>
      </c>
      <c r="B77" s="15"/>
      <c r="C77" s="16" t="s">
        <v>158</v>
      </c>
      <c r="D77" s="17"/>
      <c r="E77" s="18"/>
      <c r="F77" s="18">
        <v>204040.81</v>
      </c>
      <c r="G77" s="18">
        <v>204040.81</v>
      </c>
    </row>
    <row r="78" spans="1:7" ht="39" customHeight="1">
      <c r="A78" s="14" t="s">
        <v>159</v>
      </c>
      <c r="B78" s="15"/>
      <c r="C78" s="16" t="s">
        <v>160</v>
      </c>
      <c r="D78" s="17"/>
      <c r="E78" s="18"/>
      <c r="F78" s="18">
        <v>53295.77</v>
      </c>
      <c r="G78" s="18">
        <v>53295.77</v>
      </c>
    </row>
    <row r="79" spans="1:7" ht="39" customHeight="1">
      <c r="A79" s="14" t="s">
        <v>161</v>
      </c>
      <c r="B79" s="19" t="s">
        <v>162</v>
      </c>
      <c r="C79" s="16" t="s">
        <v>163</v>
      </c>
      <c r="D79" s="20" t="s">
        <v>74</v>
      </c>
      <c r="E79" s="18">
        <v>2104.17</v>
      </c>
      <c r="F79" s="18">
        <v>19.190000000000001</v>
      </c>
      <c r="G79" s="18">
        <v>40379.019999999997</v>
      </c>
    </row>
    <row r="80" spans="1:7" ht="39" customHeight="1">
      <c r="A80" s="14" t="s">
        <v>164</v>
      </c>
      <c r="B80" s="19" t="s">
        <v>165</v>
      </c>
      <c r="C80" s="16" t="s">
        <v>166</v>
      </c>
      <c r="D80" s="20" t="s">
        <v>74</v>
      </c>
      <c r="E80" s="18">
        <v>756.25</v>
      </c>
      <c r="F80" s="18">
        <v>17.079999999999998</v>
      </c>
      <c r="G80" s="18">
        <v>12916.75</v>
      </c>
    </row>
    <row r="81" spans="1:7" ht="39" customHeight="1">
      <c r="A81" s="14" t="s">
        <v>167</v>
      </c>
      <c r="B81" s="15"/>
      <c r="C81" s="16" t="s">
        <v>168</v>
      </c>
      <c r="D81" s="17"/>
      <c r="E81" s="18"/>
      <c r="F81" s="18">
        <v>66428.75</v>
      </c>
      <c r="G81" s="18">
        <v>66428.75</v>
      </c>
    </row>
    <row r="82" spans="1:7" ht="39" customHeight="1">
      <c r="A82" s="14" t="s">
        <v>169</v>
      </c>
      <c r="B82" s="19" t="s">
        <v>162</v>
      </c>
      <c r="C82" s="16" t="s">
        <v>163</v>
      </c>
      <c r="D82" s="20" t="s">
        <v>74</v>
      </c>
      <c r="E82" s="18">
        <v>1417.49</v>
      </c>
      <c r="F82" s="18">
        <v>19.190000000000001</v>
      </c>
      <c r="G82" s="18">
        <v>27201.63</v>
      </c>
    </row>
    <row r="83" spans="1:7" ht="39" customHeight="1">
      <c r="A83" s="14" t="s">
        <v>170</v>
      </c>
      <c r="B83" s="19" t="s">
        <v>165</v>
      </c>
      <c r="C83" s="16" t="s">
        <v>166</v>
      </c>
      <c r="D83" s="20" t="s">
        <v>74</v>
      </c>
      <c r="E83" s="18">
        <v>2296.67</v>
      </c>
      <c r="F83" s="18">
        <v>17.079999999999998</v>
      </c>
      <c r="G83" s="18">
        <v>39227.120000000003</v>
      </c>
    </row>
    <row r="84" spans="1:7" ht="39" customHeight="1">
      <c r="A84" s="14" t="s">
        <v>171</v>
      </c>
      <c r="B84" s="15"/>
      <c r="C84" s="16" t="s">
        <v>172</v>
      </c>
      <c r="D84" s="17"/>
      <c r="E84" s="18"/>
      <c r="F84" s="18">
        <v>11881.57</v>
      </c>
      <c r="G84" s="18">
        <v>11881.57</v>
      </c>
    </row>
    <row r="85" spans="1:7" ht="39" customHeight="1">
      <c r="A85" s="14" t="s">
        <v>173</v>
      </c>
      <c r="B85" s="19" t="s">
        <v>174</v>
      </c>
      <c r="C85" s="16" t="s">
        <v>175</v>
      </c>
      <c r="D85" s="20" t="s">
        <v>25</v>
      </c>
      <c r="E85" s="18">
        <v>245.69</v>
      </c>
      <c r="F85" s="18">
        <v>48.36</v>
      </c>
      <c r="G85" s="18">
        <v>11881.57</v>
      </c>
    </row>
    <row r="86" spans="1:7" ht="39" customHeight="1">
      <c r="A86" s="14" t="s">
        <v>176</v>
      </c>
      <c r="B86" s="15"/>
      <c r="C86" s="16" t="s">
        <v>177</v>
      </c>
      <c r="D86" s="17"/>
      <c r="E86" s="18"/>
      <c r="F86" s="18">
        <v>6054.19</v>
      </c>
      <c r="G86" s="18">
        <v>6054.19</v>
      </c>
    </row>
    <row r="87" spans="1:7" ht="39" customHeight="1">
      <c r="A87" s="14" t="s">
        <v>178</v>
      </c>
      <c r="B87" s="19" t="s">
        <v>174</v>
      </c>
      <c r="C87" s="16" t="s">
        <v>175</v>
      </c>
      <c r="D87" s="20" t="s">
        <v>25</v>
      </c>
      <c r="E87" s="18">
        <v>125.19</v>
      </c>
      <c r="F87" s="18">
        <v>48.36</v>
      </c>
      <c r="G87" s="18">
        <v>6054.19</v>
      </c>
    </row>
    <row r="88" spans="1:7" ht="39" customHeight="1">
      <c r="A88" s="14" t="s">
        <v>179</v>
      </c>
      <c r="B88" s="15"/>
      <c r="C88" s="16" t="s">
        <v>180</v>
      </c>
      <c r="D88" s="17"/>
      <c r="E88" s="18"/>
      <c r="F88" s="18">
        <v>33262.29</v>
      </c>
      <c r="G88" s="18">
        <v>33262.29</v>
      </c>
    </row>
    <row r="89" spans="1:7" ht="39" customHeight="1">
      <c r="A89" s="14" t="s">
        <v>181</v>
      </c>
      <c r="B89" s="19" t="s">
        <v>182</v>
      </c>
      <c r="C89" s="16" t="s">
        <v>183</v>
      </c>
      <c r="D89" s="20" t="s">
        <v>25</v>
      </c>
      <c r="E89" s="18">
        <v>53.22</v>
      </c>
      <c r="F89" s="18">
        <v>369.51</v>
      </c>
      <c r="G89" s="18">
        <v>19665.32</v>
      </c>
    </row>
    <row r="90" spans="1:7" ht="39" customHeight="1">
      <c r="A90" s="14" t="s">
        <v>184</v>
      </c>
      <c r="B90" s="19" t="s">
        <v>185</v>
      </c>
      <c r="C90" s="16" t="s">
        <v>186</v>
      </c>
      <c r="D90" s="20" t="s">
        <v>25</v>
      </c>
      <c r="E90" s="18">
        <v>185.27</v>
      </c>
      <c r="F90" s="18">
        <v>73.39</v>
      </c>
      <c r="G90" s="18">
        <v>13596.97</v>
      </c>
    </row>
    <row r="91" spans="1:7" ht="39" customHeight="1">
      <c r="A91" s="14" t="s">
        <v>187</v>
      </c>
      <c r="B91" s="15"/>
      <c r="C91" s="16" t="s">
        <v>188</v>
      </c>
      <c r="D91" s="17"/>
      <c r="E91" s="18"/>
      <c r="F91" s="18">
        <v>33118.239999999998</v>
      </c>
      <c r="G91" s="18">
        <v>33118.239999999998</v>
      </c>
    </row>
    <row r="92" spans="1:7" ht="39" customHeight="1">
      <c r="A92" s="14" t="s">
        <v>189</v>
      </c>
      <c r="B92" s="19" t="s">
        <v>190</v>
      </c>
      <c r="C92" s="16" t="s">
        <v>191</v>
      </c>
      <c r="D92" s="20" t="s">
        <v>33</v>
      </c>
      <c r="E92" s="18">
        <v>47</v>
      </c>
      <c r="F92" s="18">
        <v>153.06</v>
      </c>
      <c r="G92" s="18">
        <v>7193.82</v>
      </c>
    </row>
    <row r="93" spans="1:7" ht="39" customHeight="1">
      <c r="A93" s="14" t="s">
        <v>192</v>
      </c>
      <c r="B93" s="19" t="s">
        <v>193</v>
      </c>
      <c r="C93" s="16" t="s">
        <v>194</v>
      </c>
      <c r="D93" s="20" t="s">
        <v>33</v>
      </c>
      <c r="E93" s="18">
        <v>63</v>
      </c>
      <c r="F93" s="18">
        <v>247.21</v>
      </c>
      <c r="G93" s="18">
        <v>15574.23</v>
      </c>
    </row>
    <row r="94" spans="1:7" ht="39" customHeight="1">
      <c r="A94" s="14" t="s">
        <v>195</v>
      </c>
      <c r="B94" s="19" t="s">
        <v>196</v>
      </c>
      <c r="C94" s="16" t="s">
        <v>197</v>
      </c>
      <c r="D94" s="20" t="s">
        <v>33</v>
      </c>
      <c r="E94" s="18">
        <v>6.75</v>
      </c>
      <c r="F94" s="18">
        <v>77.83</v>
      </c>
      <c r="G94" s="18">
        <v>525.35</v>
      </c>
    </row>
    <row r="95" spans="1:7" ht="39" customHeight="1">
      <c r="A95" s="14" t="s">
        <v>198</v>
      </c>
      <c r="B95" s="19" t="s">
        <v>199</v>
      </c>
      <c r="C95" s="16" t="s">
        <v>200</v>
      </c>
      <c r="D95" s="20" t="s">
        <v>25</v>
      </c>
      <c r="E95" s="18">
        <v>6.61</v>
      </c>
      <c r="F95" s="18">
        <v>775.63</v>
      </c>
      <c r="G95" s="18">
        <v>5126.91</v>
      </c>
    </row>
    <row r="96" spans="1:7" ht="39" customHeight="1">
      <c r="A96" s="14" t="s">
        <v>201</v>
      </c>
      <c r="B96" s="19" t="s">
        <v>202</v>
      </c>
      <c r="C96" s="16" t="s">
        <v>203</v>
      </c>
      <c r="D96" s="20" t="s">
        <v>25</v>
      </c>
      <c r="E96" s="18">
        <v>106.99</v>
      </c>
      <c r="F96" s="18">
        <v>43.91</v>
      </c>
      <c r="G96" s="18">
        <v>4697.93</v>
      </c>
    </row>
    <row r="97" spans="1:7" ht="39" customHeight="1">
      <c r="A97" s="14" t="s">
        <v>204</v>
      </c>
      <c r="B97" s="15"/>
      <c r="C97" s="16" t="s">
        <v>205</v>
      </c>
      <c r="D97" s="17"/>
      <c r="E97" s="18"/>
      <c r="F97" s="18">
        <v>93279.92</v>
      </c>
      <c r="G97" s="18">
        <v>93279.92</v>
      </c>
    </row>
    <row r="98" spans="1:7" ht="39" customHeight="1">
      <c r="A98" s="14" t="s">
        <v>206</v>
      </c>
      <c r="B98" s="15"/>
      <c r="C98" s="16" t="s">
        <v>207</v>
      </c>
      <c r="D98" s="17"/>
      <c r="E98" s="18"/>
      <c r="F98" s="18">
        <v>50627.64</v>
      </c>
      <c r="G98" s="18">
        <v>50627.64</v>
      </c>
    </row>
    <row r="99" spans="1:7" ht="39" customHeight="1">
      <c r="A99" s="14" t="s">
        <v>208</v>
      </c>
      <c r="B99" s="19" t="s">
        <v>209</v>
      </c>
      <c r="C99" s="16" t="s">
        <v>210</v>
      </c>
      <c r="D99" s="20" t="s">
        <v>37</v>
      </c>
      <c r="E99" s="18">
        <v>6.8</v>
      </c>
      <c r="F99" s="18">
        <v>740.13</v>
      </c>
      <c r="G99" s="18">
        <v>5032.88</v>
      </c>
    </row>
    <row r="100" spans="1:7" ht="39" customHeight="1">
      <c r="A100" s="14" t="s">
        <v>211</v>
      </c>
      <c r="B100" s="19" t="s">
        <v>212</v>
      </c>
      <c r="C100" s="16" t="s">
        <v>213</v>
      </c>
      <c r="D100" s="20" t="s">
        <v>25</v>
      </c>
      <c r="E100" s="18">
        <v>226.71</v>
      </c>
      <c r="F100" s="18">
        <v>135.05000000000001</v>
      </c>
      <c r="G100" s="18">
        <v>30617.19</v>
      </c>
    </row>
    <row r="101" spans="1:7" ht="39" customHeight="1">
      <c r="A101" s="14" t="s">
        <v>214</v>
      </c>
      <c r="B101" s="19" t="s">
        <v>215</v>
      </c>
      <c r="C101" s="16" t="s">
        <v>216</v>
      </c>
      <c r="D101" s="20" t="s">
        <v>33</v>
      </c>
      <c r="E101" s="18">
        <v>296.5</v>
      </c>
      <c r="F101" s="18">
        <v>27.93</v>
      </c>
      <c r="G101" s="18">
        <v>8281.25</v>
      </c>
    </row>
    <row r="102" spans="1:7" ht="39" customHeight="1">
      <c r="A102" s="14" t="s">
        <v>217</v>
      </c>
      <c r="B102" s="19" t="s">
        <v>218</v>
      </c>
      <c r="C102" s="16" t="s">
        <v>219</v>
      </c>
      <c r="D102" s="20" t="s">
        <v>25</v>
      </c>
      <c r="E102" s="18">
        <v>226.71</v>
      </c>
      <c r="F102" s="18">
        <v>15.02</v>
      </c>
      <c r="G102" s="18">
        <v>3405.18</v>
      </c>
    </row>
    <row r="103" spans="1:7" ht="39" customHeight="1">
      <c r="A103" s="14" t="s">
        <v>220</v>
      </c>
      <c r="B103" s="19" t="s">
        <v>221</v>
      </c>
      <c r="C103" s="16" t="s">
        <v>222</v>
      </c>
      <c r="D103" s="20" t="s">
        <v>33</v>
      </c>
      <c r="E103" s="18">
        <v>296.5</v>
      </c>
      <c r="F103" s="18">
        <v>1.63</v>
      </c>
      <c r="G103" s="18">
        <v>483.3</v>
      </c>
    </row>
    <row r="104" spans="1:7" ht="39" customHeight="1">
      <c r="A104" s="14" t="s">
        <v>223</v>
      </c>
      <c r="B104" s="19" t="s">
        <v>224</v>
      </c>
      <c r="C104" s="16" t="s">
        <v>225</v>
      </c>
      <c r="D104" s="20" t="s">
        <v>33</v>
      </c>
      <c r="E104" s="18">
        <v>28</v>
      </c>
      <c r="F104" s="18">
        <v>100.28</v>
      </c>
      <c r="G104" s="18">
        <v>2807.84</v>
      </c>
    </row>
    <row r="105" spans="1:7" ht="39" customHeight="1">
      <c r="A105" s="14" t="s">
        <v>226</v>
      </c>
      <c r="B105" s="15"/>
      <c r="C105" s="16" t="s">
        <v>227</v>
      </c>
      <c r="D105" s="17"/>
      <c r="E105" s="18"/>
      <c r="F105" s="18">
        <v>30446.94</v>
      </c>
      <c r="G105" s="18">
        <v>30446.94</v>
      </c>
    </row>
    <row r="106" spans="1:7" ht="39" customHeight="1">
      <c r="A106" s="14" t="s">
        <v>228</v>
      </c>
      <c r="B106" s="19" t="s">
        <v>229</v>
      </c>
      <c r="C106" s="16" t="s">
        <v>230</v>
      </c>
      <c r="D106" s="20" t="s">
        <v>25</v>
      </c>
      <c r="E106" s="18">
        <v>294.12</v>
      </c>
      <c r="F106" s="18">
        <v>6.74</v>
      </c>
      <c r="G106" s="18">
        <v>1982.37</v>
      </c>
    </row>
    <row r="107" spans="1:7" ht="39" customHeight="1">
      <c r="A107" s="14" t="s">
        <v>231</v>
      </c>
      <c r="B107" s="19" t="s">
        <v>232</v>
      </c>
      <c r="C107" s="16" t="s">
        <v>233</v>
      </c>
      <c r="D107" s="20" t="s">
        <v>25</v>
      </c>
      <c r="E107" s="18">
        <v>61.42</v>
      </c>
      <c r="F107" s="18">
        <v>20.65</v>
      </c>
      <c r="G107" s="18">
        <v>1268.32</v>
      </c>
    </row>
    <row r="108" spans="1:7" ht="39" customHeight="1">
      <c r="A108" s="14" t="s">
        <v>234</v>
      </c>
      <c r="B108" s="19" t="s">
        <v>235</v>
      </c>
      <c r="C108" s="16" t="s">
        <v>236</v>
      </c>
      <c r="D108" s="20" t="s">
        <v>25</v>
      </c>
      <c r="E108" s="18">
        <v>232.7</v>
      </c>
      <c r="F108" s="18">
        <v>25.41</v>
      </c>
      <c r="G108" s="18">
        <v>5912.91</v>
      </c>
    </row>
    <row r="109" spans="1:7" ht="39" customHeight="1">
      <c r="A109" s="14" t="s">
        <v>237</v>
      </c>
      <c r="B109" s="19" t="s">
        <v>238</v>
      </c>
      <c r="C109" s="16" t="s">
        <v>239</v>
      </c>
      <c r="D109" s="20" t="s">
        <v>25</v>
      </c>
      <c r="E109" s="18">
        <v>61.42</v>
      </c>
      <c r="F109" s="18">
        <v>98.89</v>
      </c>
      <c r="G109" s="18">
        <v>6073.82</v>
      </c>
    </row>
    <row r="110" spans="1:7" ht="39" customHeight="1">
      <c r="A110" s="14" t="s">
        <v>240</v>
      </c>
      <c r="B110" s="19" t="s">
        <v>241</v>
      </c>
      <c r="C110" s="16" t="s">
        <v>242</v>
      </c>
      <c r="D110" s="20" t="s">
        <v>25</v>
      </c>
      <c r="E110" s="18">
        <v>232.7</v>
      </c>
      <c r="F110" s="18">
        <v>14.23</v>
      </c>
      <c r="G110" s="18">
        <v>3311.32</v>
      </c>
    </row>
    <row r="111" spans="1:7" ht="39" customHeight="1">
      <c r="A111" s="14" t="s">
        <v>243</v>
      </c>
      <c r="B111" s="19" t="s">
        <v>244</v>
      </c>
      <c r="C111" s="16" t="s">
        <v>245</v>
      </c>
      <c r="D111" s="20" t="s">
        <v>25</v>
      </c>
      <c r="E111" s="18">
        <v>397.8</v>
      </c>
      <c r="F111" s="18">
        <v>29.91</v>
      </c>
      <c r="G111" s="18">
        <v>11898.2</v>
      </c>
    </row>
    <row r="112" spans="1:7" ht="39" customHeight="1">
      <c r="A112" s="14" t="s">
        <v>246</v>
      </c>
      <c r="B112" s="15"/>
      <c r="C112" s="16" t="s">
        <v>247</v>
      </c>
      <c r="D112" s="17"/>
      <c r="E112" s="18"/>
      <c r="F112" s="18">
        <v>12205.34</v>
      </c>
      <c r="G112" s="18">
        <v>12205.34</v>
      </c>
    </row>
    <row r="113" spans="1:7" ht="39" customHeight="1">
      <c r="A113" s="14" t="s">
        <v>248</v>
      </c>
      <c r="B113" s="19" t="s">
        <v>229</v>
      </c>
      <c r="C113" s="16" t="s">
        <v>230</v>
      </c>
      <c r="D113" s="20" t="s">
        <v>25</v>
      </c>
      <c r="E113" s="18">
        <v>196.67</v>
      </c>
      <c r="F113" s="18">
        <v>6.74</v>
      </c>
      <c r="G113" s="18">
        <v>1325.56</v>
      </c>
    </row>
    <row r="114" spans="1:7" ht="39" customHeight="1">
      <c r="A114" s="14" t="s">
        <v>249</v>
      </c>
      <c r="B114" s="19" t="s">
        <v>235</v>
      </c>
      <c r="C114" s="16" t="s">
        <v>236</v>
      </c>
      <c r="D114" s="20" t="s">
        <v>25</v>
      </c>
      <c r="E114" s="18">
        <v>196.67</v>
      </c>
      <c r="F114" s="18">
        <v>25.41</v>
      </c>
      <c r="G114" s="18">
        <v>4997.38</v>
      </c>
    </row>
    <row r="115" spans="1:7" ht="39" customHeight="1">
      <c r="A115" s="14" t="s">
        <v>250</v>
      </c>
      <c r="B115" s="19" t="s">
        <v>244</v>
      </c>
      <c r="C115" s="16" t="s">
        <v>245</v>
      </c>
      <c r="D115" s="20" t="s">
        <v>25</v>
      </c>
      <c r="E115" s="18">
        <v>196.67</v>
      </c>
      <c r="F115" s="18">
        <v>29.91</v>
      </c>
      <c r="G115" s="18">
        <v>5882.4</v>
      </c>
    </row>
    <row r="116" spans="1:7" ht="39" customHeight="1">
      <c r="A116" s="14" t="s">
        <v>251</v>
      </c>
      <c r="B116" s="15"/>
      <c r="C116" s="16" t="s">
        <v>252</v>
      </c>
      <c r="D116" s="17"/>
      <c r="E116" s="18"/>
      <c r="F116" s="18">
        <v>33273.839999999997</v>
      </c>
      <c r="G116" s="18">
        <v>33273.839999999997</v>
      </c>
    </row>
    <row r="117" spans="1:7" ht="39" customHeight="1">
      <c r="A117" s="14" t="s">
        <v>253</v>
      </c>
      <c r="B117" s="15"/>
      <c r="C117" s="16" t="s">
        <v>254</v>
      </c>
      <c r="D117" s="17"/>
      <c r="E117" s="18"/>
      <c r="F117" s="18">
        <v>5441.09</v>
      </c>
      <c r="G117" s="18">
        <v>5441.09</v>
      </c>
    </row>
    <row r="118" spans="1:7" ht="39" customHeight="1">
      <c r="A118" s="14" t="s">
        <v>255</v>
      </c>
      <c r="B118" s="19" t="s">
        <v>256</v>
      </c>
      <c r="C118" s="16" t="s">
        <v>257</v>
      </c>
      <c r="D118" s="20" t="s">
        <v>25</v>
      </c>
      <c r="E118" s="18">
        <v>6.24</v>
      </c>
      <c r="F118" s="18">
        <v>871.97</v>
      </c>
      <c r="G118" s="18">
        <v>5441.09</v>
      </c>
    </row>
    <row r="119" spans="1:7" ht="39" customHeight="1">
      <c r="A119" s="14" t="s">
        <v>258</v>
      </c>
      <c r="B119" s="15"/>
      <c r="C119" s="16" t="s">
        <v>259</v>
      </c>
      <c r="D119" s="17"/>
      <c r="E119" s="18"/>
      <c r="F119" s="18">
        <v>27832.75</v>
      </c>
      <c r="G119" s="18">
        <v>27832.75</v>
      </c>
    </row>
    <row r="120" spans="1:7" ht="39" customHeight="1">
      <c r="A120" s="14" t="s">
        <v>260</v>
      </c>
      <c r="B120" s="19" t="s">
        <v>261</v>
      </c>
      <c r="C120" s="16" t="s">
        <v>262</v>
      </c>
      <c r="D120" s="20" t="s">
        <v>74</v>
      </c>
      <c r="E120" s="18">
        <v>157.16</v>
      </c>
      <c r="F120" s="18">
        <v>18.059999999999999</v>
      </c>
      <c r="G120" s="18">
        <v>2838.31</v>
      </c>
    </row>
    <row r="121" spans="1:7" ht="39" customHeight="1">
      <c r="A121" s="14" t="s">
        <v>263</v>
      </c>
      <c r="B121" s="19" t="s">
        <v>202</v>
      </c>
      <c r="C121" s="16" t="s">
        <v>203</v>
      </c>
      <c r="D121" s="20" t="s">
        <v>25</v>
      </c>
      <c r="E121" s="18">
        <v>33.92</v>
      </c>
      <c r="F121" s="18">
        <v>43.91</v>
      </c>
      <c r="G121" s="18">
        <v>1489.43</v>
      </c>
    </row>
    <row r="122" spans="1:7" ht="39" customHeight="1">
      <c r="A122" s="14" t="s">
        <v>264</v>
      </c>
      <c r="B122" s="19" t="s">
        <v>265</v>
      </c>
      <c r="C122" s="16" t="s">
        <v>266</v>
      </c>
      <c r="D122" s="20" t="s">
        <v>25</v>
      </c>
      <c r="E122" s="18">
        <v>24.7</v>
      </c>
      <c r="F122" s="18">
        <v>951.62</v>
      </c>
      <c r="G122" s="18">
        <v>23505.01</v>
      </c>
    </row>
    <row r="123" spans="1:7" ht="39" customHeight="1">
      <c r="A123" s="14" t="s">
        <v>267</v>
      </c>
      <c r="B123" s="15"/>
      <c r="C123" s="16" t="s">
        <v>268</v>
      </c>
      <c r="D123" s="17"/>
      <c r="E123" s="18"/>
      <c r="F123" s="18">
        <v>13982.96</v>
      </c>
      <c r="G123" s="18">
        <v>13982.96</v>
      </c>
    </row>
    <row r="124" spans="1:7" ht="39" customHeight="1">
      <c r="A124" s="14" t="s">
        <v>269</v>
      </c>
      <c r="B124" s="15"/>
      <c r="C124" s="16" t="s">
        <v>270</v>
      </c>
      <c r="D124" s="17"/>
      <c r="E124" s="18"/>
      <c r="F124" s="18">
        <v>13982.96</v>
      </c>
      <c r="G124" s="18">
        <v>13982.96</v>
      </c>
    </row>
    <row r="125" spans="1:7" ht="39" customHeight="1">
      <c r="A125" s="14" t="s">
        <v>271</v>
      </c>
      <c r="B125" s="19" t="s">
        <v>272</v>
      </c>
      <c r="C125" s="16" t="s">
        <v>273</v>
      </c>
      <c r="D125" s="20" t="s">
        <v>25</v>
      </c>
      <c r="E125" s="18">
        <v>33.92</v>
      </c>
      <c r="F125" s="18">
        <v>276.10000000000002</v>
      </c>
      <c r="G125" s="18">
        <v>9365.31</v>
      </c>
    </row>
    <row r="126" spans="1:7" ht="39" customHeight="1">
      <c r="A126" s="14" t="s">
        <v>274</v>
      </c>
      <c r="B126" s="19" t="s">
        <v>275</v>
      </c>
      <c r="C126" s="16" t="s">
        <v>276</v>
      </c>
      <c r="D126" s="20" t="s">
        <v>25</v>
      </c>
      <c r="E126" s="18">
        <v>30.24</v>
      </c>
      <c r="F126" s="18">
        <v>152.69999999999999</v>
      </c>
      <c r="G126" s="18">
        <v>4617.6499999999996</v>
      </c>
    </row>
    <row r="127" spans="1:7" ht="39" customHeight="1">
      <c r="A127" s="14" t="s">
        <v>277</v>
      </c>
      <c r="B127" s="15"/>
      <c r="C127" s="16" t="s">
        <v>278</v>
      </c>
      <c r="D127" s="17"/>
      <c r="E127" s="18"/>
      <c r="F127" s="18">
        <v>20940.400000000001</v>
      </c>
      <c r="G127" s="18">
        <v>20940.400000000001</v>
      </c>
    </row>
    <row r="128" spans="1:7" ht="39" customHeight="1">
      <c r="A128" s="14" t="s">
        <v>279</v>
      </c>
      <c r="B128" s="15"/>
      <c r="C128" s="16" t="s">
        <v>280</v>
      </c>
      <c r="D128" s="17"/>
      <c r="E128" s="18"/>
      <c r="F128" s="18">
        <v>10961.24</v>
      </c>
      <c r="G128" s="18">
        <v>10961.24</v>
      </c>
    </row>
    <row r="129" spans="1:7" ht="39" customHeight="1">
      <c r="A129" s="14" t="s">
        <v>281</v>
      </c>
      <c r="B129" s="19" t="s">
        <v>282</v>
      </c>
      <c r="C129" s="16" t="s">
        <v>283</v>
      </c>
      <c r="D129" s="20" t="s">
        <v>284</v>
      </c>
      <c r="E129" s="18">
        <v>12</v>
      </c>
      <c r="F129" s="18">
        <v>536.61</v>
      </c>
      <c r="G129" s="18">
        <v>6439.32</v>
      </c>
    </row>
    <row r="130" spans="1:7" ht="39" customHeight="1">
      <c r="A130" s="14" t="s">
        <v>285</v>
      </c>
      <c r="B130" s="19" t="s">
        <v>286</v>
      </c>
      <c r="C130" s="16" t="s">
        <v>287</v>
      </c>
      <c r="D130" s="20" t="s">
        <v>288</v>
      </c>
      <c r="E130" s="18">
        <v>1</v>
      </c>
      <c r="F130" s="18">
        <v>1018.36</v>
      </c>
      <c r="G130" s="18">
        <v>1018.36</v>
      </c>
    </row>
    <row r="131" spans="1:7" ht="39" customHeight="1">
      <c r="A131" s="14" t="s">
        <v>289</v>
      </c>
      <c r="B131" s="19" t="s">
        <v>290</v>
      </c>
      <c r="C131" s="16" t="s">
        <v>291</v>
      </c>
      <c r="D131" s="20" t="s">
        <v>25</v>
      </c>
      <c r="E131" s="18">
        <v>5.08</v>
      </c>
      <c r="F131" s="18">
        <v>405.7</v>
      </c>
      <c r="G131" s="18">
        <v>2060.96</v>
      </c>
    </row>
    <row r="132" spans="1:7" ht="39" customHeight="1">
      <c r="A132" s="14" t="s">
        <v>292</v>
      </c>
      <c r="B132" s="19" t="s">
        <v>293</v>
      </c>
      <c r="C132" s="16" t="s">
        <v>294</v>
      </c>
      <c r="D132" s="20" t="s">
        <v>284</v>
      </c>
      <c r="E132" s="18">
        <v>4</v>
      </c>
      <c r="F132" s="18">
        <v>360.65</v>
      </c>
      <c r="G132" s="18">
        <v>1442.6</v>
      </c>
    </row>
    <row r="133" spans="1:7" ht="39" customHeight="1">
      <c r="A133" s="14" t="s">
        <v>295</v>
      </c>
      <c r="B133" s="15"/>
      <c r="C133" s="16" t="s">
        <v>296</v>
      </c>
      <c r="D133" s="17"/>
      <c r="E133" s="18"/>
      <c r="F133" s="18">
        <v>4239.95</v>
      </c>
      <c r="G133" s="18">
        <v>4239.95</v>
      </c>
    </row>
    <row r="134" spans="1:7" ht="39" customHeight="1">
      <c r="A134" s="14" t="s">
        <v>297</v>
      </c>
      <c r="B134" s="19" t="s">
        <v>298</v>
      </c>
      <c r="C134" s="16" t="s">
        <v>299</v>
      </c>
      <c r="D134" s="20" t="s">
        <v>25</v>
      </c>
      <c r="E134" s="18">
        <v>95.71</v>
      </c>
      <c r="F134" s="18">
        <v>44.3</v>
      </c>
      <c r="G134" s="18">
        <v>4239.95</v>
      </c>
    </row>
    <row r="135" spans="1:7" ht="39" customHeight="1">
      <c r="A135" s="14" t="s">
        <v>300</v>
      </c>
      <c r="B135" s="15"/>
      <c r="C135" s="16" t="s">
        <v>301</v>
      </c>
      <c r="D135" s="17"/>
      <c r="E135" s="18"/>
      <c r="F135" s="18">
        <v>5739.21</v>
      </c>
      <c r="G135" s="18">
        <v>5739.21</v>
      </c>
    </row>
    <row r="136" spans="1:7" ht="39" customHeight="1">
      <c r="A136" s="14" t="s">
        <v>302</v>
      </c>
      <c r="B136" s="19" t="s">
        <v>303</v>
      </c>
      <c r="C136" s="16" t="s">
        <v>304</v>
      </c>
      <c r="D136" s="20" t="s">
        <v>288</v>
      </c>
      <c r="E136" s="18">
        <v>15</v>
      </c>
      <c r="F136" s="18">
        <v>272.93</v>
      </c>
      <c r="G136" s="18">
        <v>4093.95</v>
      </c>
    </row>
    <row r="137" spans="1:7" ht="39" customHeight="1">
      <c r="A137" s="14" t="s">
        <v>305</v>
      </c>
      <c r="B137" s="19" t="s">
        <v>306</v>
      </c>
      <c r="C137" s="16" t="s">
        <v>307</v>
      </c>
      <c r="D137" s="20" t="s">
        <v>288</v>
      </c>
      <c r="E137" s="18">
        <v>2</v>
      </c>
      <c r="F137" s="18">
        <v>342.21</v>
      </c>
      <c r="G137" s="18">
        <v>684.42</v>
      </c>
    </row>
    <row r="138" spans="1:7" ht="39" customHeight="1">
      <c r="A138" s="14" t="s">
        <v>308</v>
      </c>
      <c r="B138" s="19" t="s">
        <v>309</v>
      </c>
      <c r="C138" s="16" t="s">
        <v>310</v>
      </c>
      <c r="D138" s="20" t="s">
        <v>288</v>
      </c>
      <c r="E138" s="18">
        <v>4</v>
      </c>
      <c r="F138" s="18">
        <v>240.21</v>
      </c>
      <c r="G138" s="18">
        <v>960.84</v>
      </c>
    </row>
    <row r="139" spans="1:7" ht="39" customHeight="1">
      <c r="A139" s="14" t="s">
        <v>311</v>
      </c>
      <c r="B139" s="15"/>
      <c r="C139" s="16" t="s">
        <v>312</v>
      </c>
      <c r="D139" s="17"/>
      <c r="E139" s="18"/>
      <c r="F139" s="18">
        <v>6263.35</v>
      </c>
      <c r="G139" s="18">
        <v>6263.35</v>
      </c>
    </row>
    <row r="140" spans="1:7" ht="39" customHeight="1">
      <c r="A140" s="14" t="s">
        <v>313</v>
      </c>
      <c r="B140" s="15"/>
      <c r="C140" s="16" t="s">
        <v>312</v>
      </c>
      <c r="D140" s="17"/>
      <c r="E140" s="18"/>
      <c r="F140" s="18">
        <v>1871.45</v>
      </c>
      <c r="G140" s="18">
        <v>1871.45</v>
      </c>
    </row>
    <row r="141" spans="1:7" ht="39" customHeight="1">
      <c r="A141" s="14" t="s">
        <v>314</v>
      </c>
      <c r="B141" s="19" t="s">
        <v>315</v>
      </c>
      <c r="C141" s="16" t="s">
        <v>316</v>
      </c>
      <c r="D141" s="20" t="s">
        <v>284</v>
      </c>
      <c r="E141" s="18">
        <v>1</v>
      </c>
      <c r="F141" s="18">
        <v>760.91</v>
      </c>
      <c r="G141" s="18">
        <v>760.91</v>
      </c>
    </row>
    <row r="142" spans="1:7" ht="39" customHeight="1">
      <c r="A142" s="14" t="s">
        <v>317</v>
      </c>
      <c r="B142" s="19" t="s">
        <v>318</v>
      </c>
      <c r="C142" s="16" t="s">
        <v>319</v>
      </c>
      <c r="D142" s="20" t="s">
        <v>284</v>
      </c>
      <c r="E142" s="18">
        <v>2</v>
      </c>
      <c r="F142" s="18">
        <v>555.27</v>
      </c>
      <c r="G142" s="18">
        <v>1110.54</v>
      </c>
    </row>
    <row r="143" spans="1:7" ht="39" customHeight="1">
      <c r="A143" s="14" t="s">
        <v>320</v>
      </c>
      <c r="B143" s="15"/>
      <c r="C143" s="16" t="s">
        <v>321</v>
      </c>
      <c r="D143" s="17"/>
      <c r="E143" s="18"/>
      <c r="F143" s="18">
        <v>4391.8999999999996</v>
      </c>
      <c r="G143" s="18">
        <v>4391.8999999999996</v>
      </c>
    </row>
    <row r="144" spans="1:7" ht="39" customHeight="1">
      <c r="A144" s="14" t="s">
        <v>322</v>
      </c>
      <c r="B144" s="19" t="s">
        <v>323</v>
      </c>
      <c r="C144" s="16" t="s">
        <v>324</v>
      </c>
      <c r="D144" s="20" t="s">
        <v>33</v>
      </c>
      <c r="E144" s="18">
        <v>5.6</v>
      </c>
      <c r="F144" s="18">
        <v>488.45</v>
      </c>
      <c r="G144" s="18">
        <v>2735.32</v>
      </c>
    </row>
    <row r="145" spans="1:7" ht="39" customHeight="1">
      <c r="A145" s="14" t="s">
        <v>325</v>
      </c>
      <c r="B145" s="19" t="s">
        <v>326</v>
      </c>
      <c r="C145" s="16" t="s">
        <v>327</v>
      </c>
      <c r="D145" s="20" t="s">
        <v>33</v>
      </c>
      <c r="E145" s="18">
        <v>7.2</v>
      </c>
      <c r="F145" s="18">
        <v>230.08</v>
      </c>
      <c r="G145" s="18">
        <v>1656.58</v>
      </c>
    </row>
    <row r="146" spans="1:7" ht="39" customHeight="1">
      <c r="A146" s="14" t="s">
        <v>328</v>
      </c>
      <c r="B146" s="15"/>
      <c r="C146" s="16" t="s">
        <v>329</v>
      </c>
      <c r="D146" s="17"/>
      <c r="E146" s="18"/>
      <c r="F146" s="18">
        <v>27595.59</v>
      </c>
      <c r="G146" s="18">
        <v>27595.59</v>
      </c>
    </row>
    <row r="147" spans="1:7" ht="39" customHeight="1">
      <c r="A147" s="14" t="s">
        <v>330</v>
      </c>
      <c r="B147" s="15"/>
      <c r="C147" s="16" t="s">
        <v>331</v>
      </c>
      <c r="D147" s="17"/>
      <c r="E147" s="18"/>
      <c r="F147" s="18">
        <v>14311.84</v>
      </c>
      <c r="G147" s="18">
        <v>14311.84</v>
      </c>
    </row>
    <row r="148" spans="1:7" ht="39" customHeight="1">
      <c r="A148" s="14" t="s">
        <v>332</v>
      </c>
      <c r="B148" s="19" t="s">
        <v>333</v>
      </c>
      <c r="C148" s="16" t="s">
        <v>334</v>
      </c>
      <c r="D148" s="20" t="s">
        <v>284</v>
      </c>
      <c r="E148" s="18">
        <v>12</v>
      </c>
      <c r="F148" s="18">
        <v>147.1</v>
      </c>
      <c r="G148" s="18">
        <v>1765.2</v>
      </c>
    </row>
    <row r="149" spans="1:7" ht="39" customHeight="1">
      <c r="A149" s="14" t="s">
        <v>335</v>
      </c>
      <c r="B149" s="19" t="s">
        <v>336</v>
      </c>
      <c r="C149" s="16" t="s">
        <v>337</v>
      </c>
      <c r="D149" s="20" t="s">
        <v>284</v>
      </c>
      <c r="E149" s="18">
        <v>12</v>
      </c>
      <c r="F149" s="18">
        <v>181.71</v>
      </c>
      <c r="G149" s="18">
        <v>2180.52</v>
      </c>
    </row>
    <row r="150" spans="1:7" ht="39" customHeight="1">
      <c r="A150" s="14" t="s">
        <v>338</v>
      </c>
      <c r="B150" s="19" t="s">
        <v>339</v>
      </c>
      <c r="C150" s="16" t="s">
        <v>340</v>
      </c>
      <c r="D150" s="20" t="s">
        <v>284</v>
      </c>
      <c r="E150" s="18">
        <v>12</v>
      </c>
      <c r="F150" s="18">
        <v>46.6</v>
      </c>
      <c r="G150" s="18">
        <v>559.20000000000005</v>
      </c>
    </row>
    <row r="151" spans="1:7" ht="39" customHeight="1">
      <c r="A151" s="14" t="s">
        <v>341</v>
      </c>
      <c r="B151" s="19" t="s">
        <v>342</v>
      </c>
      <c r="C151" s="16" t="s">
        <v>343</v>
      </c>
      <c r="D151" s="20" t="s">
        <v>284</v>
      </c>
      <c r="E151" s="18">
        <v>3</v>
      </c>
      <c r="F151" s="18">
        <v>919.21</v>
      </c>
      <c r="G151" s="18">
        <v>2757.63</v>
      </c>
    </row>
    <row r="152" spans="1:7" ht="39" customHeight="1">
      <c r="A152" s="14" t="s">
        <v>344</v>
      </c>
      <c r="B152" s="19" t="s">
        <v>345</v>
      </c>
      <c r="C152" s="16" t="s">
        <v>346</v>
      </c>
      <c r="D152" s="20" t="s">
        <v>288</v>
      </c>
      <c r="E152" s="18">
        <v>2</v>
      </c>
      <c r="F152" s="18">
        <v>647.9</v>
      </c>
      <c r="G152" s="18">
        <v>1295.8</v>
      </c>
    </row>
    <row r="153" spans="1:7" ht="39" customHeight="1">
      <c r="A153" s="14" t="s">
        <v>347</v>
      </c>
      <c r="B153" s="19" t="s">
        <v>348</v>
      </c>
      <c r="C153" s="16" t="s">
        <v>349</v>
      </c>
      <c r="D153" s="20" t="s">
        <v>284</v>
      </c>
      <c r="E153" s="18">
        <v>1</v>
      </c>
      <c r="F153" s="18">
        <v>650.30999999999995</v>
      </c>
      <c r="G153" s="18">
        <v>650.30999999999995</v>
      </c>
    </row>
    <row r="154" spans="1:7" ht="39" customHeight="1">
      <c r="A154" s="14" t="s">
        <v>350</v>
      </c>
      <c r="B154" s="19" t="s">
        <v>351</v>
      </c>
      <c r="C154" s="16" t="s">
        <v>352</v>
      </c>
      <c r="D154" s="20" t="s">
        <v>284</v>
      </c>
      <c r="E154" s="18">
        <v>1</v>
      </c>
      <c r="F154" s="18">
        <v>183.53</v>
      </c>
      <c r="G154" s="18">
        <v>183.53</v>
      </c>
    </row>
    <row r="155" spans="1:7" ht="39" customHeight="1">
      <c r="A155" s="14" t="s">
        <v>353</v>
      </c>
      <c r="B155" s="19" t="s">
        <v>354</v>
      </c>
      <c r="C155" s="16" t="s">
        <v>355</v>
      </c>
      <c r="D155" s="20" t="s">
        <v>284</v>
      </c>
      <c r="E155" s="18">
        <v>1</v>
      </c>
      <c r="F155" s="18">
        <v>118.93</v>
      </c>
      <c r="G155" s="18">
        <v>118.93</v>
      </c>
    </row>
    <row r="156" spans="1:7" ht="39" customHeight="1">
      <c r="A156" s="14" t="s">
        <v>356</v>
      </c>
      <c r="B156" s="19" t="s">
        <v>357</v>
      </c>
      <c r="C156" s="16" t="s">
        <v>358</v>
      </c>
      <c r="D156" s="20" t="s">
        <v>25</v>
      </c>
      <c r="E156" s="18">
        <v>3.18</v>
      </c>
      <c r="F156" s="18">
        <v>1459.88</v>
      </c>
      <c r="G156" s="18">
        <v>4642.42</v>
      </c>
    </row>
    <row r="157" spans="1:7" ht="39" customHeight="1">
      <c r="A157" s="14" t="s">
        <v>359</v>
      </c>
      <c r="B157" s="19" t="s">
        <v>360</v>
      </c>
      <c r="C157" s="16" t="s">
        <v>361</v>
      </c>
      <c r="D157" s="20" t="s">
        <v>74</v>
      </c>
      <c r="E157" s="18">
        <v>5.9</v>
      </c>
      <c r="F157" s="18">
        <v>26.83</v>
      </c>
      <c r="G157" s="18">
        <v>158.30000000000001</v>
      </c>
    </row>
    <row r="158" spans="1:7" ht="39" customHeight="1">
      <c r="A158" s="14" t="s">
        <v>362</v>
      </c>
      <c r="B158" s="15"/>
      <c r="C158" s="16" t="s">
        <v>363</v>
      </c>
      <c r="D158" s="17"/>
      <c r="E158" s="18"/>
      <c r="F158" s="18">
        <v>5291.81</v>
      </c>
      <c r="G158" s="18">
        <v>5291.81</v>
      </c>
    </row>
    <row r="159" spans="1:7" ht="39" customHeight="1">
      <c r="A159" s="14" t="s">
        <v>364</v>
      </c>
      <c r="B159" s="19" t="s">
        <v>365</v>
      </c>
      <c r="C159" s="16" t="s">
        <v>366</v>
      </c>
      <c r="D159" s="20" t="s">
        <v>284</v>
      </c>
      <c r="E159" s="18">
        <v>5</v>
      </c>
      <c r="F159" s="18">
        <v>190.96</v>
      </c>
      <c r="G159" s="18">
        <v>954.8</v>
      </c>
    </row>
    <row r="160" spans="1:7" ht="39" customHeight="1">
      <c r="A160" s="14" t="s">
        <v>367</v>
      </c>
      <c r="B160" s="19" t="s">
        <v>351</v>
      </c>
      <c r="C160" s="16" t="s">
        <v>352</v>
      </c>
      <c r="D160" s="20" t="s">
        <v>284</v>
      </c>
      <c r="E160" s="18">
        <v>5</v>
      </c>
      <c r="F160" s="18">
        <v>183.53</v>
      </c>
      <c r="G160" s="18">
        <v>917.65</v>
      </c>
    </row>
    <row r="161" spans="1:7" ht="39" customHeight="1">
      <c r="A161" s="14" t="s">
        <v>368</v>
      </c>
      <c r="B161" s="19" t="s">
        <v>369</v>
      </c>
      <c r="C161" s="16" t="s">
        <v>370</v>
      </c>
      <c r="D161" s="20" t="s">
        <v>284</v>
      </c>
      <c r="E161" s="18">
        <v>5</v>
      </c>
      <c r="F161" s="18">
        <v>56.34</v>
      </c>
      <c r="G161" s="18">
        <v>281.7</v>
      </c>
    </row>
    <row r="162" spans="1:7" ht="39" customHeight="1">
      <c r="A162" s="14" t="s">
        <v>371</v>
      </c>
      <c r="B162" s="19" t="s">
        <v>372</v>
      </c>
      <c r="C162" s="16" t="s">
        <v>373</v>
      </c>
      <c r="D162" s="20" t="s">
        <v>284</v>
      </c>
      <c r="E162" s="18">
        <v>5</v>
      </c>
      <c r="F162" s="18">
        <v>71.760000000000005</v>
      </c>
      <c r="G162" s="18">
        <v>358.8</v>
      </c>
    </row>
    <row r="163" spans="1:7" ht="39" customHeight="1">
      <c r="A163" s="14" t="s">
        <v>374</v>
      </c>
      <c r="B163" s="19" t="s">
        <v>375</v>
      </c>
      <c r="C163" s="16" t="s">
        <v>376</v>
      </c>
      <c r="D163" s="20" t="s">
        <v>284</v>
      </c>
      <c r="E163" s="18">
        <v>12</v>
      </c>
      <c r="F163" s="18">
        <v>222.36</v>
      </c>
      <c r="G163" s="18">
        <v>2668.32</v>
      </c>
    </row>
    <row r="164" spans="1:7" ht="39" customHeight="1">
      <c r="A164" s="14" t="s">
        <v>377</v>
      </c>
      <c r="B164" s="19" t="s">
        <v>378</v>
      </c>
      <c r="C164" s="16" t="s">
        <v>379</v>
      </c>
      <c r="D164" s="20" t="s">
        <v>284</v>
      </c>
      <c r="E164" s="18">
        <v>2</v>
      </c>
      <c r="F164" s="18">
        <v>55.27</v>
      </c>
      <c r="G164" s="18">
        <v>110.54</v>
      </c>
    </row>
    <row r="165" spans="1:7" ht="39" customHeight="1">
      <c r="A165" s="14" t="s">
        <v>380</v>
      </c>
      <c r="B165" s="15"/>
      <c r="C165" s="16" t="s">
        <v>381</v>
      </c>
      <c r="D165" s="17"/>
      <c r="E165" s="18"/>
      <c r="F165" s="18">
        <v>1552.22</v>
      </c>
      <c r="G165" s="18">
        <v>1552.22</v>
      </c>
    </row>
    <row r="166" spans="1:7" ht="39" customHeight="1">
      <c r="A166" s="14" t="s">
        <v>382</v>
      </c>
      <c r="B166" s="19" t="s">
        <v>383</v>
      </c>
      <c r="C166" s="16" t="s">
        <v>384</v>
      </c>
      <c r="D166" s="20" t="s">
        <v>25</v>
      </c>
      <c r="E166" s="18">
        <v>5.7</v>
      </c>
      <c r="F166" s="18">
        <v>272.32</v>
      </c>
      <c r="G166" s="18">
        <v>1552.22</v>
      </c>
    </row>
    <row r="167" spans="1:7" ht="39" customHeight="1">
      <c r="A167" s="14" t="s">
        <v>385</v>
      </c>
      <c r="B167" s="15"/>
      <c r="C167" s="16" t="s">
        <v>386</v>
      </c>
      <c r="D167" s="17"/>
      <c r="E167" s="18"/>
      <c r="F167" s="18">
        <v>6439.72</v>
      </c>
      <c r="G167" s="18">
        <v>6439.72</v>
      </c>
    </row>
    <row r="168" spans="1:7" ht="39" customHeight="1">
      <c r="A168" s="14" t="s">
        <v>387</v>
      </c>
      <c r="B168" s="19" t="s">
        <v>388</v>
      </c>
      <c r="C168" s="16" t="s">
        <v>389</v>
      </c>
      <c r="D168" s="20" t="s">
        <v>284</v>
      </c>
      <c r="E168" s="18">
        <v>4</v>
      </c>
      <c r="F168" s="18">
        <v>1609.93</v>
      </c>
      <c r="G168" s="18">
        <v>6439.72</v>
      </c>
    </row>
    <row r="169" spans="1:7" ht="39" customHeight="1">
      <c r="A169" s="14" t="s">
        <v>390</v>
      </c>
      <c r="B169" s="15"/>
      <c r="C169" s="16" t="s">
        <v>391</v>
      </c>
      <c r="D169" s="17"/>
      <c r="E169" s="18"/>
      <c r="F169" s="18">
        <v>3164.99</v>
      </c>
      <c r="G169" s="18">
        <v>3164.99</v>
      </c>
    </row>
    <row r="170" spans="1:7" ht="39" customHeight="1">
      <c r="A170" s="14" t="s">
        <v>392</v>
      </c>
      <c r="B170" s="15"/>
      <c r="C170" s="16" t="s">
        <v>393</v>
      </c>
      <c r="D170" s="17"/>
      <c r="E170" s="18"/>
      <c r="F170" s="18">
        <v>2897.52</v>
      </c>
      <c r="G170" s="18">
        <v>2897.52</v>
      </c>
    </row>
    <row r="171" spans="1:7" ht="39" customHeight="1">
      <c r="A171" s="14" t="s">
        <v>394</v>
      </c>
      <c r="B171" s="19" t="s">
        <v>395</v>
      </c>
      <c r="C171" s="16" t="s">
        <v>396</v>
      </c>
      <c r="D171" s="20" t="s">
        <v>284</v>
      </c>
      <c r="E171" s="18">
        <v>8</v>
      </c>
      <c r="F171" s="18">
        <v>218.39</v>
      </c>
      <c r="G171" s="18">
        <v>1747.12</v>
      </c>
    </row>
    <row r="172" spans="1:7" ht="39" customHeight="1">
      <c r="A172" s="14" t="s">
        <v>397</v>
      </c>
      <c r="B172" s="19" t="s">
        <v>326</v>
      </c>
      <c r="C172" s="16" t="s">
        <v>327</v>
      </c>
      <c r="D172" s="20" t="s">
        <v>33</v>
      </c>
      <c r="E172" s="18">
        <v>5</v>
      </c>
      <c r="F172" s="18">
        <v>230.08</v>
      </c>
      <c r="G172" s="18">
        <v>1150.4000000000001</v>
      </c>
    </row>
    <row r="173" spans="1:7" ht="39" customHeight="1">
      <c r="A173" s="14" t="s">
        <v>398</v>
      </c>
      <c r="B173" s="15"/>
      <c r="C173" s="16" t="s">
        <v>399</v>
      </c>
      <c r="D173" s="17"/>
      <c r="E173" s="18"/>
      <c r="F173" s="18">
        <v>267.47000000000003</v>
      </c>
      <c r="G173" s="18">
        <v>267.47000000000003</v>
      </c>
    </row>
    <row r="174" spans="1:7" ht="39" customHeight="1">
      <c r="A174" s="14" t="s">
        <v>400</v>
      </c>
      <c r="B174" s="19" t="s">
        <v>401</v>
      </c>
      <c r="C174" s="16" t="s">
        <v>402</v>
      </c>
      <c r="D174" s="20" t="s">
        <v>25</v>
      </c>
      <c r="E174" s="18">
        <v>1.38</v>
      </c>
      <c r="F174" s="18">
        <v>193.82</v>
      </c>
      <c r="G174" s="18">
        <v>267.47000000000003</v>
      </c>
    </row>
    <row r="175" spans="1:7" ht="39" customHeight="1">
      <c r="A175" s="14" t="s">
        <v>403</v>
      </c>
      <c r="B175" s="15"/>
      <c r="C175" s="16" t="s">
        <v>404</v>
      </c>
      <c r="D175" s="17"/>
      <c r="E175" s="18"/>
      <c r="F175" s="18">
        <v>68479.88</v>
      </c>
      <c r="G175" s="18">
        <v>68479.88</v>
      </c>
    </row>
    <row r="176" spans="1:7" ht="39" customHeight="1">
      <c r="A176" s="14" t="s">
        <v>405</v>
      </c>
      <c r="B176" s="15"/>
      <c r="C176" s="16" t="s">
        <v>406</v>
      </c>
      <c r="D176" s="17"/>
      <c r="E176" s="18"/>
      <c r="F176" s="18">
        <v>36595.120000000003</v>
      </c>
      <c r="G176" s="18">
        <v>36595.120000000003</v>
      </c>
    </row>
    <row r="177" spans="1:7" ht="39" customHeight="1">
      <c r="A177" s="14" t="s">
        <v>407</v>
      </c>
      <c r="B177" s="19" t="s">
        <v>408</v>
      </c>
      <c r="C177" s="16" t="s">
        <v>409</v>
      </c>
      <c r="D177" s="20" t="s">
        <v>284</v>
      </c>
      <c r="E177" s="18">
        <v>1</v>
      </c>
      <c r="F177" s="18">
        <v>1417.6</v>
      </c>
      <c r="G177" s="18">
        <v>1417.6</v>
      </c>
    </row>
    <row r="178" spans="1:7" ht="39" customHeight="1">
      <c r="A178" s="14" t="s">
        <v>410</v>
      </c>
      <c r="B178" s="19" t="s">
        <v>411</v>
      </c>
      <c r="C178" s="16" t="s">
        <v>412</v>
      </c>
      <c r="D178" s="20" t="s">
        <v>284</v>
      </c>
      <c r="E178" s="18">
        <v>17</v>
      </c>
      <c r="F178" s="18">
        <v>35.44</v>
      </c>
      <c r="G178" s="18">
        <v>602.48</v>
      </c>
    </row>
    <row r="179" spans="1:7" ht="39" customHeight="1">
      <c r="A179" s="14" t="s">
        <v>413</v>
      </c>
      <c r="B179" s="19" t="s">
        <v>414</v>
      </c>
      <c r="C179" s="16" t="s">
        <v>415</v>
      </c>
      <c r="D179" s="20" t="s">
        <v>284</v>
      </c>
      <c r="E179" s="18">
        <v>8</v>
      </c>
      <c r="F179" s="18">
        <v>137.4</v>
      </c>
      <c r="G179" s="18">
        <v>1099.2</v>
      </c>
    </row>
    <row r="180" spans="1:7" ht="39" customHeight="1">
      <c r="A180" s="14" t="s">
        <v>416</v>
      </c>
      <c r="B180" s="19" t="s">
        <v>417</v>
      </c>
      <c r="C180" s="16" t="s">
        <v>418</v>
      </c>
      <c r="D180" s="20" t="s">
        <v>74</v>
      </c>
      <c r="E180" s="18">
        <v>2</v>
      </c>
      <c r="F180" s="18">
        <v>138.4</v>
      </c>
      <c r="G180" s="18">
        <v>276.8</v>
      </c>
    </row>
    <row r="181" spans="1:7" ht="39" customHeight="1">
      <c r="A181" s="14" t="s">
        <v>419</v>
      </c>
      <c r="B181" s="19" t="s">
        <v>420</v>
      </c>
      <c r="C181" s="16" t="s">
        <v>421</v>
      </c>
      <c r="D181" s="20" t="s">
        <v>284</v>
      </c>
      <c r="E181" s="18">
        <v>18</v>
      </c>
      <c r="F181" s="18">
        <v>12.95</v>
      </c>
      <c r="G181" s="18">
        <v>233.1</v>
      </c>
    </row>
    <row r="182" spans="1:7" ht="39" customHeight="1">
      <c r="A182" s="14" t="s">
        <v>422</v>
      </c>
      <c r="B182" s="19" t="s">
        <v>423</v>
      </c>
      <c r="C182" s="16" t="s">
        <v>424</v>
      </c>
      <c r="D182" s="20" t="s">
        <v>284</v>
      </c>
      <c r="E182" s="18">
        <v>57</v>
      </c>
      <c r="F182" s="18">
        <v>4.87</v>
      </c>
      <c r="G182" s="18">
        <v>277.58999999999997</v>
      </c>
    </row>
    <row r="183" spans="1:7" ht="39" customHeight="1">
      <c r="A183" s="14" t="s">
        <v>425</v>
      </c>
      <c r="B183" s="19" t="s">
        <v>426</v>
      </c>
      <c r="C183" s="16" t="s">
        <v>427</v>
      </c>
      <c r="D183" s="20" t="s">
        <v>33</v>
      </c>
      <c r="E183" s="18">
        <v>495</v>
      </c>
      <c r="F183" s="18">
        <v>11.4</v>
      </c>
      <c r="G183" s="18">
        <v>5643</v>
      </c>
    </row>
    <row r="184" spans="1:7" ht="39" customHeight="1">
      <c r="A184" s="14" t="s">
        <v>428</v>
      </c>
      <c r="B184" s="19" t="s">
        <v>429</v>
      </c>
      <c r="C184" s="16" t="s">
        <v>430</v>
      </c>
      <c r="D184" s="20" t="s">
        <v>284</v>
      </c>
      <c r="E184" s="18">
        <v>1</v>
      </c>
      <c r="F184" s="18">
        <v>752.74</v>
      </c>
      <c r="G184" s="18">
        <v>752.74</v>
      </c>
    </row>
    <row r="185" spans="1:7" ht="39" customHeight="1">
      <c r="A185" s="14" t="s">
        <v>431</v>
      </c>
      <c r="B185" s="19" t="s">
        <v>432</v>
      </c>
      <c r="C185" s="16" t="s">
        <v>433</v>
      </c>
      <c r="D185" s="20" t="s">
        <v>33</v>
      </c>
      <c r="E185" s="18">
        <v>170</v>
      </c>
      <c r="F185" s="18">
        <v>7.2</v>
      </c>
      <c r="G185" s="18">
        <v>1224</v>
      </c>
    </row>
    <row r="186" spans="1:7" ht="39" customHeight="1">
      <c r="A186" s="14" t="s">
        <v>434</v>
      </c>
      <c r="B186" s="19" t="s">
        <v>435</v>
      </c>
      <c r="C186" s="16" t="s">
        <v>436</v>
      </c>
      <c r="D186" s="20" t="s">
        <v>33</v>
      </c>
      <c r="E186" s="18">
        <v>1100</v>
      </c>
      <c r="F186" s="18">
        <v>4.7300000000000004</v>
      </c>
      <c r="G186" s="18">
        <v>5203</v>
      </c>
    </row>
    <row r="187" spans="1:7" ht="39" customHeight="1">
      <c r="A187" s="14" t="s">
        <v>437</v>
      </c>
      <c r="B187" s="19" t="s">
        <v>438</v>
      </c>
      <c r="C187" s="16" t="s">
        <v>439</v>
      </c>
      <c r="D187" s="20" t="s">
        <v>33</v>
      </c>
      <c r="E187" s="18">
        <v>700</v>
      </c>
      <c r="F187" s="18">
        <v>3.71</v>
      </c>
      <c r="G187" s="18">
        <v>2597</v>
      </c>
    </row>
    <row r="188" spans="1:7" ht="39" customHeight="1">
      <c r="A188" s="14" t="s">
        <v>440</v>
      </c>
      <c r="B188" s="19" t="s">
        <v>441</v>
      </c>
      <c r="C188" s="16" t="s">
        <v>442</v>
      </c>
      <c r="D188" s="20" t="s">
        <v>284</v>
      </c>
      <c r="E188" s="18">
        <v>44</v>
      </c>
      <c r="F188" s="18">
        <v>21.2</v>
      </c>
      <c r="G188" s="18">
        <v>932.8</v>
      </c>
    </row>
    <row r="189" spans="1:7" ht="39" customHeight="1">
      <c r="A189" s="14" t="s">
        <v>443</v>
      </c>
      <c r="B189" s="19" t="s">
        <v>444</v>
      </c>
      <c r="C189" s="16" t="s">
        <v>445</v>
      </c>
      <c r="D189" s="20" t="s">
        <v>284</v>
      </c>
      <c r="E189" s="18">
        <v>93</v>
      </c>
      <c r="F189" s="18">
        <v>15.97</v>
      </c>
      <c r="G189" s="18">
        <v>1485.21</v>
      </c>
    </row>
    <row r="190" spans="1:7" ht="39" customHeight="1">
      <c r="A190" s="14" t="s">
        <v>446</v>
      </c>
      <c r="B190" s="19" t="s">
        <v>444</v>
      </c>
      <c r="C190" s="16" t="s">
        <v>445</v>
      </c>
      <c r="D190" s="20" t="s">
        <v>284</v>
      </c>
      <c r="E190" s="18">
        <v>24</v>
      </c>
      <c r="F190" s="18">
        <v>15.97</v>
      </c>
      <c r="G190" s="18">
        <v>383.28</v>
      </c>
    </row>
    <row r="191" spans="1:7" ht="39" customHeight="1">
      <c r="A191" s="14" t="s">
        <v>447</v>
      </c>
      <c r="B191" s="19" t="s">
        <v>448</v>
      </c>
      <c r="C191" s="16" t="s">
        <v>449</v>
      </c>
      <c r="D191" s="20" t="s">
        <v>284</v>
      </c>
      <c r="E191" s="18">
        <v>3</v>
      </c>
      <c r="F191" s="18">
        <v>20.100000000000001</v>
      </c>
      <c r="G191" s="18">
        <v>60.3</v>
      </c>
    </row>
    <row r="192" spans="1:7" ht="39" customHeight="1">
      <c r="A192" s="14" t="s">
        <v>450</v>
      </c>
      <c r="B192" s="19" t="s">
        <v>451</v>
      </c>
      <c r="C192" s="16" t="s">
        <v>452</v>
      </c>
      <c r="D192" s="20" t="s">
        <v>288</v>
      </c>
      <c r="E192" s="18">
        <v>19</v>
      </c>
      <c r="F192" s="18">
        <v>47.21</v>
      </c>
      <c r="G192" s="18">
        <v>896.99</v>
      </c>
    </row>
    <row r="193" spans="1:7" ht="39" customHeight="1">
      <c r="A193" s="14" t="s">
        <v>453</v>
      </c>
      <c r="B193" s="19" t="s">
        <v>454</v>
      </c>
      <c r="C193" s="16" t="s">
        <v>455</v>
      </c>
      <c r="D193" s="20" t="s">
        <v>288</v>
      </c>
      <c r="E193" s="18">
        <v>2</v>
      </c>
      <c r="F193" s="18">
        <v>62.37</v>
      </c>
      <c r="G193" s="18">
        <v>124.74</v>
      </c>
    </row>
    <row r="194" spans="1:7" ht="39" customHeight="1">
      <c r="A194" s="14" t="s">
        <v>456</v>
      </c>
      <c r="B194" s="19" t="s">
        <v>457</v>
      </c>
      <c r="C194" s="16" t="s">
        <v>458</v>
      </c>
      <c r="D194" s="20" t="s">
        <v>288</v>
      </c>
      <c r="E194" s="18">
        <v>78</v>
      </c>
      <c r="F194" s="18">
        <v>33.5</v>
      </c>
      <c r="G194" s="18">
        <v>2613</v>
      </c>
    </row>
    <row r="195" spans="1:7" ht="39" customHeight="1">
      <c r="A195" s="14" t="s">
        <v>459</v>
      </c>
      <c r="B195" s="19" t="s">
        <v>460</v>
      </c>
      <c r="C195" s="16" t="s">
        <v>461</v>
      </c>
      <c r="D195" s="20" t="s">
        <v>288</v>
      </c>
      <c r="E195" s="18">
        <v>1</v>
      </c>
      <c r="F195" s="18">
        <v>37.450000000000003</v>
      </c>
      <c r="G195" s="18">
        <v>37.450000000000003</v>
      </c>
    </row>
    <row r="196" spans="1:7" ht="39" customHeight="1">
      <c r="A196" s="14" t="s">
        <v>462</v>
      </c>
      <c r="B196" s="19" t="s">
        <v>463</v>
      </c>
      <c r="C196" s="16" t="s">
        <v>464</v>
      </c>
      <c r="D196" s="20" t="s">
        <v>284</v>
      </c>
      <c r="E196" s="18">
        <v>44</v>
      </c>
      <c r="F196" s="18">
        <v>11.09</v>
      </c>
      <c r="G196" s="18">
        <v>487.96</v>
      </c>
    </row>
    <row r="197" spans="1:7" ht="39" customHeight="1">
      <c r="A197" s="14" t="s">
        <v>465</v>
      </c>
      <c r="B197" s="19" t="s">
        <v>466</v>
      </c>
      <c r="C197" s="16" t="s">
        <v>467</v>
      </c>
      <c r="D197" s="20" t="s">
        <v>284</v>
      </c>
      <c r="E197" s="18">
        <v>44</v>
      </c>
      <c r="F197" s="18">
        <v>21.73</v>
      </c>
      <c r="G197" s="18">
        <v>956.12</v>
      </c>
    </row>
    <row r="198" spans="1:7" ht="39" customHeight="1">
      <c r="A198" s="14" t="s">
        <v>468</v>
      </c>
      <c r="B198" s="19" t="s">
        <v>469</v>
      </c>
      <c r="C198" s="16" t="s">
        <v>470</v>
      </c>
      <c r="D198" s="20" t="s">
        <v>33</v>
      </c>
      <c r="E198" s="18">
        <v>30</v>
      </c>
      <c r="F198" s="18">
        <v>40.32</v>
      </c>
      <c r="G198" s="18">
        <v>1209.5999999999999</v>
      </c>
    </row>
    <row r="199" spans="1:7" ht="39" customHeight="1">
      <c r="A199" s="14" t="s">
        <v>471</v>
      </c>
      <c r="B199" s="19" t="s">
        <v>472</v>
      </c>
      <c r="C199" s="16" t="s">
        <v>473</v>
      </c>
      <c r="D199" s="20" t="s">
        <v>284</v>
      </c>
      <c r="E199" s="18">
        <v>8</v>
      </c>
      <c r="F199" s="18">
        <v>176.55</v>
      </c>
      <c r="G199" s="18">
        <v>1412.4</v>
      </c>
    </row>
    <row r="200" spans="1:7" ht="39" customHeight="1">
      <c r="A200" s="14" t="s">
        <v>474</v>
      </c>
      <c r="B200" s="19" t="s">
        <v>475</v>
      </c>
      <c r="C200" s="16" t="s">
        <v>476</v>
      </c>
      <c r="D200" s="20" t="s">
        <v>284</v>
      </c>
      <c r="E200" s="18">
        <v>8</v>
      </c>
      <c r="F200" s="18">
        <v>97.27</v>
      </c>
      <c r="G200" s="18">
        <v>778.16</v>
      </c>
    </row>
    <row r="201" spans="1:7" ht="39" customHeight="1">
      <c r="A201" s="14" t="s">
        <v>477</v>
      </c>
      <c r="B201" s="19" t="s">
        <v>478</v>
      </c>
      <c r="C201" s="16" t="s">
        <v>479</v>
      </c>
      <c r="D201" s="20" t="s">
        <v>288</v>
      </c>
      <c r="E201" s="18">
        <v>3</v>
      </c>
      <c r="F201" s="18">
        <v>38.47</v>
      </c>
      <c r="G201" s="18">
        <v>115.41</v>
      </c>
    </row>
    <row r="202" spans="1:7" ht="39" customHeight="1">
      <c r="A202" s="14" t="s">
        <v>480</v>
      </c>
      <c r="B202" s="19" t="s">
        <v>481</v>
      </c>
      <c r="C202" s="16" t="s">
        <v>482</v>
      </c>
      <c r="D202" s="20" t="s">
        <v>284</v>
      </c>
      <c r="E202" s="18">
        <v>6</v>
      </c>
      <c r="F202" s="18">
        <v>268.23</v>
      </c>
      <c r="G202" s="18">
        <v>1609.38</v>
      </c>
    </row>
    <row r="203" spans="1:7" ht="39" customHeight="1">
      <c r="A203" s="14" t="s">
        <v>483</v>
      </c>
      <c r="B203" s="19" t="s">
        <v>484</v>
      </c>
      <c r="C203" s="16" t="s">
        <v>485</v>
      </c>
      <c r="D203" s="20" t="s">
        <v>284</v>
      </c>
      <c r="E203" s="18">
        <v>6</v>
      </c>
      <c r="F203" s="18">
        <v>36.25</v>
      </c>
      <c r="G203" s="18">
        <v>217.5</v>
      </c>
    </row>
    <row r="204" spans="1:7" ht="39" customHeight="1">
      <c r="A204" s="14" t="s">
        <v>486</v>
      </c>
      <c r="B204" s="19" t="s">
        <v>487</v>
      </c>
      <c r="C204" s="16" t="s">
        <v>488</v>
      </c>
      <c r="D204" s="20" t="s">
        <v>284</v>
      </c>
      <c r="E204" s="18">
        <v>1</v>
      </c>
      <c r="F204" s="18">
        <v>2431.39</v>
      </c>
      <c r="G204" s="18">
        <v>2431.39</v>
      </c>
    </row>
    <row r="205" spans="1:7" ht="39" customHeight="1">
      <c r="A205" s="14" t="s">
        <v>489</v>
      </c>
      <c r="B205" s="19" t="s">
        <v>490</v>
      </c>
      <c r="C205" s="16" t="s">
        <v>491</v>
      </c>
      <c r="D205" s="20" t="s">
        <v>288</v>
      </c>
      <c r="E205" s="18">
        <v>3</v>
      </c>
      <c r="F205" s="18">
        <v>505.64</v>
      </c>
      <c r="G205" s="18">
        <v>1516.92</v>
      </c>
    </row>
    <row r="206" spans="1:7" ht="39" customHeight="1">
      <c r="A206" s="14" t="s">
        <v>492</v>
      </c>
      <c r="B206" s="15"/>
      <c r="C206" s="16" t="s">
        <v>493</v>
      </c>
      <c r="D206" s="17"/>
      <c r="E206" s="18"/>
      <c r="F206" s="18">
        <v>17595.22</v>
      </c>
      <c r="G206" s="18">
        <v>17595.22</v>
      </c>
    </row>
    <row r="207" spans="1:7" ht="39" customHeight="1">
      <c r="A207" s="14" t="s">
        <v>494</v>
      </c>
      <c r="B207" s="19" t="s">
        <v>495</v>
      </c>
      <c r="C207" s="16" t="s">
        <v>496</v>
      </c>
      <c r="D207" s="20" t="s">
        <v>33</v>
      </c>
      <c r="E207" s="18">
        <v>120</v>
      </c>
      <c r="F207" s="18">
        <v>29.31</v>
      </c>
      <c r="G207" s="18">
        <v>3517.2</v>
      </c>
    </row>
    <row r="208" spans="1:7" ht="39" customHeight="1">
      <c r="A208" s="14" t="s">
        <v>497</v>
      </c>
      <c r="B208" s="19" t="s">
        <v>498</v>
      </c>
      <c r="C208" s="16" t="s">
        <v>499</v>
      </c>
      <c r="D208" s="20" t="s">
        <v>284</v>
      </c>
      <c r="E208" s="18">
        <v>7</v>
      </c>
      <c r="F208" s="18">
        <v>75.69</v>
      </c>
      <c r="G208" s="18">
        <v>529.83000000000004</v>
      </c>
    </row>
    <row r="209" spans="1:7" ht="39" customHeight="1">
      <c r="A209" s="14" t="s">
        <v>500</v>
      </c>
      <c r="B209" s="19" t="s">
        <v>501</v>
      </c>
      <c r="C209" s="16" t="s">
        <v>502</v>
      </c>
      <c r="D209" s="20" t="s">
        <v>284</v>
      </c>
      <c r="E209" s="18">
        <v>7</v>
      </c>
      <c r="F209" s="18">
        <v>45.7</v>
      </c>
      <c r="G209" s="18">
        <v>319.89999999999998</v>
      </c>
    </row>
    <row r="210" spans="1:7" ht="39" customHeight="1">
      <c r="A210" s="14" t="s">
        <v>503</v>
      </c>
      <c r="B210" s="19" t="s">
        <v>504</v>
      </c>
      <c r="C210" s="16" t="s">
        <v>505</v>
      </c>
      <c r="D210" s="20" t="s">
        <v>284</v>
      </c>
      <c r="E210" s="18">
        <v>7</v>
      </c>
      <c r="F210" s="18">
        <v>63.12</v>
      </c>
      <c r="G210" s="18">
        <v>441.84</v>
      </c>
    </row>
    <row r="211" spans="1:7" ht="39" customHeight="1">
      <c r="A211" s="14" t="s">
        <v>506</v>
      </c>
      <c r="B211" s="19" t="s">
        <v>507</v>
      </c>
      <c r="C211" s="16" t="s">
        <v>508</v>
      </c>
      <c r="D211" s="20" t="s">
        <v>284</v>
      </c>
      <c r="E211" s="18">
        <v>1</v>
      </c>
      <c r="F211" s="18">
        <v>835.65</v>
      </c>
      <c r="G211" s="18">
        <v>835.65</v>
      </c>
    </row>
    <row r="212" spans="1:7" ht="39" customHeight="1">
      <c r="A212" s="14" t="s">
        <v>509</v>
      </c>
      <c r="B212" s="19" t="s">
        <v>510</v>
      </c>
      <c r="C212" s="16" t="s">
        <v>511</v>
      </c>
      <c r="D212" s="20" t="s">
        <v>284</v>
      </c>
      <c r="E212" s="18">
        <v>1</v>
      </c>
      <c r="F212" s="18">
        <v>1169.68</v>
      </c>
      <c r="G212" s="18">
        <v>1169.68</v>
      </c>
    </row>
    <row r="213" spans="1:7" ht="39" customHeight="1">
      <c r="A213" s="14" t="s">
        <v>512</v>
      </c>
      <c r="B213" s="19" t="s">
        <v>513</v>
      </c>
      <c r="C213" s="16" t="s">
        <v>514</v>
      </c>
      <c r="D213" s="20" t="s">
        <v>284</v>
      </c>
      <c r="E213" s="18">
        <v>1</v>
      </c>
      <c r="F213" s="18">
        <v>34.64</v>
      </c>
      <c r="G213" s="18">
        <v>34.64</v>
      </c>
    </row>
    <row r="214" spans="1:7" ht="39" customHeight="1">
      <c r="A214" s="14" t="s">
        <v>515</v>
      </c>
      <c r="B214" s="19" t="s">
        <v>516</v>
      </c>
      <c r="C214" s="16" t="s">
        <v>517</v>
      </c>
      <c r="D214" s="20" t="s">
        <v>284</v>
      </c>
      <c r="E214" s="18">
        <v>1</v>
      </c>
      <c r="F214" s="18">
        <v>87.42</v>
      </c>
      <c r="G214" s="18">
        <v>87.42</v>
      </c>
    </row>
    <row r="215" spans="1:7" ht="39" customHeight="1">
      <c r="A215" s="14" t="s">
        <v>518</v>
      </c>
      <c r="B215" s="19" t="s">
        <v>519</v>
      </c>
      <c r="C215" s="16" t="s">
        <v>520</v>
      </c>
      <c r="D215" s="20" t="s">
        <v>284</v>
      </c>
      <c r="E215" s="18">
        <v>2</v>
      </c>
      <c r="F215" s="18">
        <v>14.15</v>
      </c>
      <c r="G215" s="18">
        <v>28.3</v>
      </c>
    </row>
    <row r="216" spans="1:7" ht="39" customHeight="1">
      <c r="A216" s="14" t="s">
        <v>521</v>
      </c>
      <c r="B216" s="19" t="s">
        <v>522</v>
      </c>
      <c r="C216" s="16" t="s">
        <v>523</v>
      </c>
      <c r="D216" s="20" t="s">
        <v>284</v>
      </c>
      <c r="E216" s="18">
        <v>1</v>
      </c>
      <c r="F216" s="18">
        <v>2774.13</v>
      </c>
      <c r="G216" s="18">
        <v>2774.13</v>
      </c>
    </row>
    <row r="217" spans="1:7" ht="39" customHeight="1">
      <c r="A217" s="14" t="s">
        <v>524</v>
      </c>
      <c r="B217" s="19" t="s">
        <v>525</v>
      </c>
      <c r="C217" s="16" t="s">
        <v>526</v>
      </c>
      <c r="D217" s="20" t="s">
        <v>284</v>
      </c>
      <c r="E217" s="18">
        <v>8</v>
      </c>
      <c r="F217" s="18">
        <v>37.29</v>
      </c>
      <c r="G217" s="18">
        <v>298.32</v>
      </c>
    </row>
    <row r="218" spans="1:7" ht="39" customHeight="1">
      <c r="A218" s="14" t="s">
        <v>527</v>
      </c>
      <c r="B218" s="19" t="s">
        <v>528</v>
      </c>
      <c r="C218" s="16" t="s">
        <v>529</v>
      </c>
      <c r="D218" s="20" t="s">
        <v>33</v>
      </c>
      <c r="E218" s="18">
        <v>140</v>
      </c>
      <c r="F218" s="18">
        <v>4.63</v>
      </c>
      <c r="G218" s="18">
        <v>648.20000000000005</v>
      </c>
    </row>
    <row r="219" spans="1:7" ht="39" customHeight="1">
      <c r="A219" s="14" t="s">
        <v>530</v>
      </c>
      <c r="B219" s="19" t="s">
        <v>531</v>
      </c>
      <c r="C219" s="16" t="s">
        <v>532</v>
      </c>
      <c r="D219" s="20" t="s">
        <v>288</v>
      </c>
      <c r="E219" s="18">
        <v>1</v>
      </c>
      <c r="F219" s="18">
        <v>6199.09</v>
      </c>
      <c r="G219" s="18">
        <v>6199.09</v>
      </c>
    </row>
    <row r="220" spans="1:7" ht="39" customHeight="1">
      <c r="A220" s="14" t="s">
        <v>533</v>
      </c>
      <c r="B220" s="19" t="s">
        <v>426</v>
      </c>
      <c r="C220" s="16" t="s">
        <v>427</v>
      </c>
      <c r="D220" s="20" t="s">
        <v>33</v>
      </c>
      <c r="E220" s="18">
        <v>45.56</v>
      </c>
      <c r="F220" s="18">
        <v>11.4</v>
      </c>
      <c r="G220" s="18">
        <v>519.38</v>
      </c>
    </row>
    <row r="221" spans="1:7" ht="39" customHeight="1">
      <c r="A221" s="14" t="s">
        <v>534</v>
      </c>
      <c r="B221" s="19" t="s">
        <v>444</v>
      </c>
      <c r="C221" s="16" t="s">
        <v>445</v>
      </c>
      <c r="D221" s="20" t="s">
        <v>284</v>
      </c>
      <c r="E221" s="18">
        <v>10</v>
      </c>
      <c r="F221" s="18">
        <v>15.97</v>
      </c>
      <c r="G221" s="18">
        <v>159.69999999999999</v>
      </c>
    </row>
    <row r="222" spans="1:7" ht="39" customHeight="1">
      <c r="A222" s="14" t="s">
        <v>535</v>
      </c>
      <c r="B222" s="19" t="s">
        <v>444</v>
      </c>
      <c r="C222" s="16" t="s">
        <v>445</v>
      </c>
      <c r="D222" s="20" t="s">
        <v>284</v>
      </c>
      <c r="E222" s="18">
        <v>2</v>
      </c>
      <c r="F222" s="18">
        <v>15.97</v>
      </c>
      <c r="G222" s="18">
        <v>31.94</v>
      </c>
    </row>
    <row r="223" spans="1:7" ht="39" customHeight="1">
      <c r="A223" s="14" t="s">
        <v>536</v>
      </c>
      <c r="B223" s="15"/>
      <c r="C223" s="16" t="s">
        <v>537</v>
      </c>
      <c r="D223" s="17"/>
      <c r="E223" s="18"/>
      <c r="F223" s="18">
        <v>14289.54</v>
      </c>
      <c r="G223" s="18">
        <v>14289.54</v>
      </c>
    </row>
    <row r="224" spans="1:7" ht="39" customHeight="1">
      <c r="A224" s="14" t="s">
        <v>538</v>
      </c>
      <c r="B224" s="19" t="s">
        <v>539</v>
      </c>
      <c r="C224" s="16" t="s">
        <v>540</v>
      </c>
      <c r="D224" s="20" t="s">
        <v>33</v>
      </c>
      <c r="E224" s="18">
        <v>140</v>
      </c>
      <c r="F224" s="18">
        <v>32.69</v>
      </c>
      <c r="G224" s="18">
        <v>4576.6000000000004</v>
      </c>
    </row>
    <row r="225" spans="1:7" ht="39" customHeight="1">
      <c r="A225" s="14" t="s">
        <v>541</v>
      </c>
      <c r="B225" s="19" t="s">
        <v>542</v>
      </c>
      <c r="C225" s="16" t="s">
        <v>543</v>
      </c>
      <c r="D225" s="20" t="s">
        <v>33</v>
      </c>
      <c r="E225" s="18">
        <v>260</v>
      </c>
      <c r="F225" s="18">
        <v>35.770000000000003</v>
      </c>
      <c r="G225" s="18">
        <v>9300.2000000000007</v>
      </c>
    </row>
    <row r="226" spans="1:7" ht="39" customHeight="1">
      <c r="A226" s="14" t="s">
        <v>544</v>
      </c>
      <c r="B226" s="19" t="s">
        <v>545</v>
      </c>
      <c r="C226" s="16" t="s">
        <v>546</v>
      </c>
      <c r="D226" s="20" t="s">
        <v>33</v>
      </c>
      <c r="E226" s="18">
        <v>1</v>
      </c>
      <c r="F226" s="18">
        <v>23.68</v>
      </c>
      <c r="G226" s="18">
        <v>23.68</v>
      </c>
    </row>
    <row r="227" spans="1:7" ht="39" customHeight="1">
      <c r="A227" s="14" t="s">
        <v>547</v>
      </c>
      <c r="B227" s="19" t="s">
        <v>548</v>
      </c>
      <c r="C227" s="16" t="s">
        <v>549</v>
      </c>
      <c r="D227" s="20" t="s">
        <v>284</v>
      </c>
      <c r="E227" s="18">
        <v>14</v>
      </c>
      <c r="F227" s="18">
        <v>27.79</v>
      </c>
      <c r="G227" s="18">
        <v>389.06</v>
      </c>
    </row>
    <row r="228" spans="1:7" ht="39" customHeight="1">
      <c r="A228" s="14" t="s">
        <v>550</v>
      </c>
      <c r="B228" s="15"/>
      <c r="C228" s="16" t="s">
        <v>551</v>
      </c>
      <c r="D228" s="17"/>
      <c r="E228" s="18"/>
      <c r="F228" s="18">
        <v>28261.41</v>
      </c>
      <c r="G228" s="18">
        <v>28261.41</v>
      </c>
    </row>
    <row r="229" spans="1:7" ht="39" customHeight="1">
      <c r="A229" s="14" t="s">
        <v>552</v>
      </c>
      <c r="B229" s="15"/>
      <c r="C229" s="16" t="s">
        <v>553</v>
      </c>
      <c r="D229" s="17"/>
      <c r="E229" s="18"/>
      <c r="F229" s="18">
        <v>15530.53</v>
      </c>
      <c r="G229" s="18">
        <v>15530.53</v>
      </c>
    </row>
    <row r="230" spans="1:7" ht="39" customHeight="1">
      <c r="A230" s="14" t="s">
        <v>554</v>
      </c>
      <c r="B230" s="19" t="s">
        <v>555</v>
      </c>
      <c r="C230" s="16" t="s">
        <v>556</v>
      </c>
      <c r="D230" s="20" t="s">
        <v>284</v>
      </c>
      <c r="E230" s="18">
        <v>1</v>
      </c>
      <c r="F230" s="18">
        <v>1520.71</v>
      </c>
      <c r="G230" s="18">
        <v>1520.71</v>
      </c>
    </row>
    <row r="231" spans="1:7" ht="39" customHeight="1">
      <c r="A231" s="14" t="s">
        <v>557</v>
      </c>
      <c r="B231" s="19" t="s">
        <v>558</v>
      </c>
      <c r="C231" s="16" t="s">
        <v>559</v>
      </c>
      <c r="D231" s="20" t="s">
        <v>284</v>
      </c>
      <c r="E231" s="18">
        <v>4</v>
      </c>
      <c r="F231" s="18">
        <v>1416.2</v>
      </c>
      <c r="G231" s="18">
        <v>5664.8</v>
      </c>
    </row>
    <row r="232" spans="1:7" ht="39" customHeight="1">
      <c r="A232" s="14" t="s">
        <v>560</v>
      </c>
      <c r="B232" s="19" t="s">
        <v>561</v>
      </c>
      <c r="C232" s="16" t="s">
        <v>562</v>
      </c>
      <c r="D232" s="20" t="s">
        <v>33</v>
      </c>
      <c r="E232" s="18">
        <v>88.8</v>
      </c>
      <c r="F232" s="18">
        <v>32.46</v>
      </c>
      <c r="G232" s="18">
        <v>2882.45</v>
      </c>
    </row>
    <row r="233" spans="1:7" ht="39" customHeight="1">
      <c r="A233" s="14" t="s">
        <v>563</v>
      </c>
      <c r="B233" s="19" t="s">
        <v>564</v>
      </c>
      <c r="C233" s="16" t="s">
        <v>565</v>
      </c>
      <c r="D233" s="20" t="s">
        <v>33</v>
      </c>
      <c r="E233" s="18">
        <v>48.5</v>
      </c>
      <c r="F233" s="18">
        <v>42.01</v>
      </c>
      <c r="G233" s="18">
        <v>2037.49</v>
      </c>
    </row>
    <row r="234" spans="1:7" ht="39" customHeight="1">
      <c r="A234" s="14" t="s">
        <v>566</v>
      </c>
      <c r="B234" s="19" t="s">
        <v>567</v>
      </c>
      <c r="C234" s="16" t="s">
        <v>568</v>
      </c>
      <c r="D234" s="20" t="s">
        <v>33</v>
      </c>
      <c r="E234" s="18">
        <v>20</v>
      </c>
      <c r="F234" s="18">
        <v>49.91</v>
      </c>
      <c r="G234" s="18">
        <v>998.2</v>
      </c>
    </row>
    <row r="235" spans="1:7" ht="39" customHeight="1">
      <c r="A235" s="14" t="s">
        <v>569</v>
      </c>
      <c r="B235" s="19" t="s">
        <v>570</v>
      </c>
      <c r="C235" s="16" t="s">
        <v>571</v>
      </c>
      <c r="D235" s="20" t="s">
        <v>284</v>
      </c>
      <c r="E235" s="18">
        <v>4</v>
      </c>
      <c r="F235" s="18">
        <v>100.58</v>
      </c>
      <c r="G235" s="18">
        <v>402.32</v>
      </c>
    </row>
    <row r="236" spans="1:7" ht="39" customHeight="1">
      <c r="A236" s="14" t="s">
        <v>572</v>
      </c>
      <c r="B236" s="19" t="s">
        <v>573</v>
      </c>
      <c r="C236" s="16" t="s">
        <v>574</v>
      </c>
      <c r="D236" s="20" t="s">
        <v>284</v>
      </c>
      <c r="E236" s="18">
        <v>8</v>
      </c>
      <c r="F236" s="18">
        <v>113.49</v>
      </c>
      <c r="G236" s="18">
        <v>907.92</v>
      </c>
    </row>
    <row r="237" spans="1:7" ht="39" customHeight="1">
      <c r="A237" s="14" t="s">
        <v>575</v>
      </c>
      <c r="B237" s="19" t="s">
        <v>576</v>
      </c>
      <c r="C237" s="16" t="s">
        <v>577</v>
      </c>
      <c r="D237" s="20" t="s">
        <v>284</v>
      </c>
      <c r="E237" s="18">
        <v>2</v>
      </c>
      <c r="F237" s="18">
        <v>108.52</v>
      </c>
      <c r="G237" s="18">
        <v>217.04</v>
      </c>
    </row>
    <row r="238" spans="1:7" ht="39" customHeight="1">
      <c r="A238" s="14" t="s">
        <v>578</v>
      </c>
      <c r="B238" s="19" t="s">
        <v>579</v>
      </c>
      <c r="C238" s="16" t="s">
        <v>580</v>
      </c>
      <c r="D238" s="20" t="s">
        <v>284</v>
      </c>
      <c r="E238" s="18">
        <v>4</v>
      </c>
      <c r="F238" s="18">
        <v>127.52</v>
      </c>
      <c r="G238" s="18">
        <v>510.08</v>
      </c>
    </row>
    <row r="239" spans="1:7" ht="39" customHeight="1">
      <c r="A239" s="14" t="s">
        <v>581</v>
      </c>
      <c r="B239" s="19" t="s">
        <v>582</v>
      </c>
      <c r="C239" s="16" t="s">
        <v>583</v>
      </c>
      <c r="D239" s="20" t="s">
        <v>284</v>
      </c>
      <c r="E239" s="18">
        <v>4</v>
      </c>
      <c r="F239" s="18">
        <v>97.38</v>
      </c>
      <c r="G239" s="18">
        <v>389.52</v>
      </c>
    </row>
    <row r="240" spans="1:7" ht="39" customHeight="1">
      <c r="A240" s="14" t="s">
        <v>584</v>
      </c>
      <c r="B240" s="15"/>
      <c r="C240" s="16" t="s">
        <v>585</v>
      </c>
      <c r="D240" s="17"/>
      <c r="E240" s="18"/>
      <c r="F240" s="18">
        <v>6928.75</v>
      </c>
      <c r="G240" s="18">
        <v>6928.75</v>
      </c>
    </row>
    <row r="241" spans="1:7" ht="39" customHeight="1">
      <c r="A241" s="14" t="s">
        <v>586</v>
      </c>
      <c r="B241" s="19" t="s">
        <v>587</v>
      </c>
      <c r="C241" s="16" t="s">
        <v>588</v>
      </c>
      <c r="D241" s="20" t="s">
        <v>33</v>
      </c>
      <c r="E241" s="18">
        <v>47.7</v>
      </c>
      <c r="F241" s="18">
        <v>37.700000000000003</v>
      </c>
      <c r="G241" s="18">
        <v>1798.29</v>
      </c>
    </row>
    <row r="242" spans="1:7" ht="39" customHeight="1">
      <c r="A242" s="14" t="s">
        <v>589</v>
      </c>
      <c r="B242" s="19" t="s">
        <v>590</v>
      </c>
      <c r="C242" s="16" t="s">
        <v>591</v>
      </c>
      <c r="D242" s="20" t="s">
        <v>33</v>
      </c>
      <c r="E242" s="18">
        <v>24.9</v>
      </c>
      <c r="F242" s="18">
        <v>47.54</v>
      </c>
      <c r="G242" s="18">
        <v>1183.75</v>
      </c>
    </row>
    <row r="243" spans="1:7" ht="39" customHeight="1">
      <c r="A243" s="14" t="s">
        <v>592</v>
      </c>
      <c r="B243" s="19" t="s">
        <v>593</v>
      </c>
      <c r="C243" s="16" t="s">
        <v>594</v>
      </c>
      <c r="D243" s="20" t="s">
        <v>33</v>
      </c>
      <c r="E243" s="18">
        <v>34.4</v>
      </c>
      <c r="F243" s="18">
        <v>81.39</v>
      </c>
      <c r="G243" s="18">
        <v>2799.82</v>
      </c>
    </row>
    <row r="244" spans="1:7" ht="39" customHeight="1">
      <c r="A244" s="14" t="s">
        <v>595</v>
      </c>
      <c r="B244" s="19" t="s">
        <v>596</v>
      </c>
      <c r="C244" s="16" t="s">
        <v>597</v>
      </c>
      <c r="D244" s="20" t="s">
        <v>33</v>
      </c>
      <c r="E244" s="18">
        <v>15.3</v>
      </c>
      <c r="F244" s="18">
        <v>74.959999999999994</v>
      </c>
      <c r="G244" s="18">
        <v>1146.8900000000001</v>
      </c>
    </row>
    <row r="245" spans="1:7" ht="39" customHeight="1">
      <c r="A245" s="14" t="s">
        <v>598</v>
      </c>
      <c r="B245" s="15"/>
      <c r="C245" s="16" t="s">
        <v>599</v>
      </c>
      <c r="D245" s="17"/>
      <c r="E245" s="18"/>
      <c r="F245" s="18">
        <v>2205.63</v>
      </c>
      <c r="G245" s="18">
        <v>2205.63</v>
      </c>
    </row>
    <row r="246" spans="1:7" ht="39" customHeight="1">
      <c r="A246" s="14" t="s">
        <v>600</v>
      </c>
      <c r="B246" s="15"/>
      <c r="C246" s="16" t="s">
        <v>601</v>
      </c>
      <c r="D246" s="17"/>
      <c r="E246" s="18"/>
      <c r="F246" s="18">
        <v>514.17999999999995</v>
      </c>
      <c r="G246" s="18">
        <v>514.17999999999995</v>
      </c>
    </row>
    <row r="247" spans="1:7" ht="39" customHeight="1">
      <c r="A247" s="14" t="s">
        <v>602</v>
      </c>
      <c r="B247" s="19" t="s">
        <v>23</v>
      </c>
      <c r="C247" s="16" t="s">
        <v>24</v>
      </c>
      <c r="D247" s="20" t="s">
        <v>25</v>
      </c>
      <c r="E247" s="18">
        <v>1.69</v>
      </c>
      <c r="F247" s="18">
        <v>13.96</v>
      </c>
      <c r="G247" s="18">
        <v>23.59</v>
      </c>
    </row>
    <row r="248" spans="1:7" ht="39" customHeight="1">
      <c r="A248" s="14" t="s">
        <v>603</v>
      </c>
      <c r="B248" s="19" t="s">
        <v>44</v>
      </c>
      <c r="C248" s="16" t="s">
        <v>45</v>
      </c>
      <c r="D248" s="20" t="s">
        <v>37</v>
      </c>
      <c r="E248" s="18">
        <v>0.69</v>
      </c>
      <c r="F248" s="18">
        <v>58.79</v>
      </c>
      <c r="G248" s="18">
        <v>40.57</v>
      </c>
    </row>
    <row r="249" spans="1:7" ht="39" customHeight="1">
      <c r="A249" s="14" t="s">
        <v>604</v>
      </c>
      <c r="B249" s="19" t="s">
        <v>605</v>
      </c>
      <c r="C249" s="16" t="s">
        <v>606</v>
      </c>
      <c r="D249" s="20" t="s">
        <v>37</v>
      </c>
      <c r="E249" s="18">
        <v>0.5</v>
      </c>
      <c r="F249" s="18">
        <v>18.29</v>
      </c>
      <c r="G249" s="18">
        <v>9.15</v>
      </c>
    </row>
    <row r="250" spans="1:7" ht="39" customHeight="1">
      <c r="A250" s="14" t="s">
        <v>607</v>
      </c>
      <c r="B250" s="19" t="s">
        <v>39</v>
      </c>
      <c r="C250" s="16" t="s">
        <v>40</v>
      </c>
      <c r="D250" s="20" t="s">
        <v>37</v>
      </c>
      <c r="E250" s="18">
        <v>0.19</v>
      </c>
      <c r="F250" s="18">
        <v>5.71</v>
      </c>
      <c r="G250" s="18">
        <v>1.08</v>
      </c>
    </row>
    <row r="251" spans="1:7" ht="39" customHeight="1">
      <c r="A251" s="14" t="s">
        <v>608</v>
      </c>
      <c r="B251" s="19" t="s">
        <v>99</v>
      </c>
      <c r="C251" s="16" t="s">
        <v>100</v>
      </c>
      <c r="D251" s="20" t="s">
        <v>37</v>
      </c>
      <c r="E251" s="18">
        <v>0.03</v>
      </c>
      <c r="F251" s="18">
        <v>145.38</v>
      </c>
      <c r="G251" s="18">
        <v>4.3600000000000003</v>
      </c>
    </row>
    <row r="252" spans="1:7" ht="39" customHeight="1">
      <c r="A252" s="14" t="s">
        <v>609</v>
      </c>
      <c r="B252" s="19" t="s">
        <v>69</v>
      </c>
      <c r="C252" s="16" t="s">
        <v>70</v>
      </c>
      <c r="D252" s="20" t="s">
        <v>25</v>
      </c>
      <c r="E252" s="18">
        <v>0.21</v>
      </c>
      <c r="F252" s="18">
        <v>89.82</v>
      </c>
      <c r="G252" s="18">
        <v>18.86</v>
      </c>
    </row>
    <row r="253" spans="1:7" ht="39" customHeight="1">
      <c r="A253" s="14" t="s">
        <v>610</v>
      </c>
      <c r="B253" s="19" t="s">
        <v>611</v>
      </c>
      <c r="C253" s="16" t="s">
        <v>612</v>
      </c>
      <c r="D253" s="20" t="s">
        <v>25</v>
      </c>
      <c r="E253" s="18">
        <v>0.54</v>
      </c>
      <c r="F253" s="18">
        <v>113.95</v>
      </c>
      <c r="G253" s="18">
        <v>61.53</v>
      </c>
    </row>
    <row r="254" spans="1:7" ht="39" customHeight="1">
      <c r="A254" s="14" t="s">
        <v>613</v>
      </c>
      <c r="B254" s="19" t="s">
        <v>614</v>
      </c>
      <c r="C254" s="16" t="s">
        <v>615</v>
      </c>
      <c r="D254" s="20" t="s">
        <v>37</v>
      </c>
      <c r="E254" s="18">
        <v>0.01</v>
      </c>
      <c r="F254" s="18">
        <v>1876.9</v>
      </c>
      <c r="G254" s="18">
        <v>18.77</v>
      </c>
    </row>
    <row r="255" spans="1:7" ht="39" customHeight="1">
      <c r="A255" s="14" t="s">
        <v>616</v>
      </c>
      <c r="B255" s="19" t="s">
        <v>83</v>
      </c>
      <c r="C255" s="16" t="s">
        <v>84</v>
      </c>
      <c r="D255" s="20" t="s">
        <v>25</v>
      </c>
      <c r="E255" s="18">
        <v>0.28000000000000003</v>
      </c>
      <c r="F255" s="18">
        <v>164.62</v>
      </c>
      <c r="G255" s="18">
        <v>46.09</v>
      </c>
    </row>
    <row r="256" spans="1:7" ht="39" customHeight="1">
      <c r="A256" s="14" t="s">
        <v>617</v>
      </c>
      <c r="B256" s="19" t="s">
        <v>95</v>
      </c>
      <c r="C256" s="16" t="s">
        <v>96</v>
      </c>
      <c r="D256" s="20" t="s">
        <v>74</v>
      </c>
      <c r="E256" s="18">
        <v>1.66</v>
      </c>
      <c r="F256" s="18">
        <v>12.45</v>
      </c>
      <c r="G256" s="18">
        <v>20.67</v>
      </c>
    </row>
    <row r="257" spans="1:7" ht="39" customHeight="1">
      <c r="A257" s="14" t="s">
        <v>618</v>
      </c>
      <c r="B257" s="19" t="s">
        <v>619</v>
      </c>
      <c r="C257" s="16" t="s">
        <v>620</v>
      </c>
      <c r="D257" s="20" t="s">
        <v>37</v>
      </c>
      <c r="E257" s="18">
        <v>0.05</v>
      </c>
      <c r="F257" s="18">
        <v>464.62</v>
      </c>
      <c r="G257" s="18">
        <v>23.23</v>
      </c>
    </row>
    <row r="258" spans="1:7" ht="39" customHeight="1">
      <c r="A258" s="14" t="s">
        <v>621</v>
      </c>
      <c r="B258" s="19" t="s">
        <v>66</v>
      </c>
      <c r="C258" s="16" t="s">
        <v>67</v>
      </c>
      <c r="D258" s="20" t="s">
        <v>37</v>
      </c>
      <c r="E258" s="18">
        <v>0.04</v>
      </c>
      <c r="F258" s="18">
        <v>165.23</v>
      </c>
      <c r="G258" s="18">
        <v>6.61</v>
      </c>
    </row>
    <row r="259" spans="1:7" ht="39" customHeight="1">
      <c r="A259" s="14" t="s">
        <v>622</v>
      </c>
      <c r="B259" s="19" t="s">
        <v>87</v>
      </c>
      <c r="C259" s="16" t="s">
        <v>88</v>
      </c>
      <c r="D259" s="20" t="s">
        <v>37</v>
      </c>
      <c r="E259" s="18">
        <v>0.01</v>
      </c>
      <c r="F259" s="18">
        <v>114.12</v>
      </c>
      <c r="G259" s="18">
        <v>1.1399999999999999</v>
      </c>
    </row>
    <row r="260" spans="1:7" ht="39" customHeight="1">
      <c r="A260" s="14" t="s">
        <v>623</v>
      </c>
      <c r="B260" s="19" t="s">
        <v>72</v>
      </c>
      <c r="C260" s="16" t="s">
        <v>73</v>
      </c>
      <c r="D260" s="20" t="s">
        <v>74</v>
      </c>
      <c r="E260" s="18">
        <v>0.24</v>
      </c>
      <c r="F260" s="18">
        <v>13.67</v>
      </c>
      <c r="G260" s="18">
        <v>3.28</v>
      </c>
    </row>
    <row r="261" spans="1:7" ht="39" customHeight="1">
      <c r="A261" s="14" t="s">
        <v>624</v>
      </c>
      <c r="B261" s="19" t="s">
        <v>229</v>
      </c>
      <c r="C261" s="16" t="s">
        <v>230</v>
      </c>
      <c r="D261" s="20" t="s">
        <v>25</v>
      </c>
      <c r="E261" s="18">
        <v>0.56000000000000005</v>
      </c>
      <c r="F261" s="18">
        <v>6.74</v>
      </c>
      <c r="G261" s="18">
        <v>3.77</v>
      </c>
    </row>
    <row r="262" spans="1:7" ht="39" customHeight="1">
      <c r="A262" s="14" t="s">
        <v>625</v>
      </c>
      <c r="B262" s="19" t="s">
        <v>626</v>
      </c>
      <c r="C262" s="16" t="s">
        <v>627</v>
      </c>
      <c r="D262" s="20" t="s">
        <v>37</v>
      </c>
      <c r="E262" s="18">
        <v>0.01</v>
      </c>
      <c r="F262" s="18">
        <v>772.7</v>
      </c>
      <c r="G262" s="18">
        <v>7.73</v>
      </c>
    </row>
    <row r="263" spans="1:7" ht="39" customHeight="1">
      <c r="A263" s="14" t="s">
        <v>628</v>
      </c>
      <c r="B263" s="19" t="s">
        <v>629</v>
      </c>
      <c r="C263" s="16" t="s">
        <v>630</v>
      </c>
      <c r="D263" s="20" t="s">
        <v>25</v>
      </c>
      <c r="E263" s="18">
        <v>9.7799999999999994</v>
      </c>
      <c r="F263" s="18">
        <v>16.04</v>
      </c>
      <c r="G263" s="18">
        <v>156.87</v>
      </c>
    </row>
    <row r="264" spans="1:7" ht="39" customHeight="1">
      <c r="A264" s="14" t="s">
        <v>631</v>
      </c>
      <c r="B264" s="19" t="s">
        <v>632</v>
      </c>
      <c r="C264" s="16" t="s">
        <v>633</v>
      </c>
      <c r="D264" s="20" t="s">
        <v>634</v>
      </c>
      <c r="E264" s="18">
        <v>352</v>
      </c>
      <c r="F264" s="18">
        <v>0.19</v>
      </c>
      <c r="G264" s="18">
        <v>66.88</v>
      </c>
    </row>
    <row r="265" spans="1:7" ht="39" customHeight="1">
      <c r="A265" s="14" t="s">
        <v>635</v>
      </c>
      <c r="B265" s="15"/>
      <c r="C265" s="16" t="s">
        <v>636</v>
      </c>
      <c r="D265" s="17"/>
      <c r="E265" s="18"/>
      <c r="F265" s="18">
        <v>749.81</v>
      </c>
      <c r="G265" s="18">
        <v>749.81</v>
      </c>
    </row>
    <row r="266" spans="1:7" ht="39" customHeight="1">
      <c r="A266" s="14" t="s">
        <v>637</v>
      </c>
      <c r="B266" s="19" t="s">
        <v>23</v>
      </c>
      <c r="C266" s="16" t="s">
        <v>24</v>
      </c>
      <c r="D266" s="20" t="s">
        <v>25</v>
      </c>
      <c r="E266" s="18">
        <v>3.38</v>
      </c>
      <c r="F266" s="18">
        <v>13.96</v>
      </c>
      <c r="G266" s="18">
        <v>47.18</v>
      </c>
    </row>
    <row r="267" spans="1:7" ht="39" customHeight="1">
      <c r="A267" s="14" t="s">
        <v>638</v>
      </c>
      <c r="B267" s="19" t="s">
        <v>44</v>
      </c>
      <c r="C267" s="16" t="s">
        <v>45</v>
      </c>
      <c r="D267" s="20" t="s">
        <v>37</v>
      </c>
      <c r="E267" s="18">
        <v>1.38</v>
      </c>
      <c r="F267" s="18">
        <v>58.79</v>
      </c>
      <c r="G267" s="18">
        <v>81.13</v>
      </c>
    </row>
    <row r="268" spans="1:7" ht="39" customHeight="1">
      <c r="A268" s="14" t="s">
        <v>639</v>
      </c>
      <c r="B268" s="19" t="s">
        <v>605</v>
      </c>
      <c r="C268" s="16" t="s">
        <v>606</v>
      </c>
      <c r="D268" s="20" t="s">
        <v>37</v>
      </c>
      <c r="E268" s="18">
        <v>1</v>
      </c>
      <c r="F268" s="18">
        <v>18.29</v>
      </c>
      <c r="G268" s="18">
        <v>18.29</v>
      </c>
    </row>
    <row r="269" spans="1:7" ht="39" customHeight="1">
      <c r="A269" s="14" t="s">
        <v>640</v>
      </c>
      <c r="B269" s="19" t="s">
        <v>39</v>
      </c>
      <c r="C269" s="16" t="s">
        <v>40</v>
      </c>
      <c r="D269" s="20" t="s">
        <v>37</v>
      </c>
      <c r="E269" s="18">
        <v>0.38</v>
      </c>
      <c r="F269" s="18">
        <v>5.71</v>
      </c>
      <c r="G269" s="18">
        <v>2.17</v>
      </c>
    </row>
    <row r="270" spans="1:7" ht="39" customHeight="1">
      <c r="A270" s="14" t="s">
        <v>641</v>
      </c>
      <c r="B270" s="19" t="s">
        <v>99</v>
      </c>
      <c r="C270" s="16" t="s">
        <v>100</v>
      </c>
      <c r="D270" s="20" t="s">
        <v>37</v>
      </c>
      <c r="E270" s="18">
        <v>0.06</v>
      </c>
      <c r="F270" s="18">
        <v>145.38</v>
      </c>
      <c r="G270" s="18">
        <v>8.7200000000000006</v>
      </c>
    </row>
    <row r="271" spans="1:7" ht="39" customHeight="1">
      <c r="A271" s="14" t="s">
        <v>642</v>
      </c>
      <c r="B271" s="19" t="s">
        <v>69</v>
      </c>
      <c r="C271" s="16" t="s">
        <v>70</v>
      </c>
      <c r="D271" s="20" t="s">
        <v>25</v>
      </c>
      <c r="E271" s="18">
        <v>0.42</v>
      </c>
      <c r="F271" s="18">
        <v>89.82</v>
      </c>
      <c r="G271" s="18">
        <v>37.72</v>
      </c>
    </row>
    <row r="272" spans="1:7" ht="39" customHeight="1">
      <c r="A272" s="14" t="s">
        <v>643</v>
      </c>
      <c r="B272" s="19" t="s">
        <v>611</v>
      </c>
      <c r="C272" s="16" t="s">
        <v>612</v>
      </c>
      <c r="D272" s="20" t="s">
        <v>25</v>
      </c>
      <c r="E272" s="18">
        <v>1.02</v>
      </c>
      <c r="F272" s="18">
        <v>113.95</v>
      </c>
      <c r="G272" s="18">
        <v>116.23</v>
      </c>
    </row>
    <row r="273" spans="1:7" ht="39" customHeight="1">
      <c r="A273" s="14" t="s">
        <v>644</v>
      </c>
      <c r="B273" s="19" t="s">
        <v>614</v>
      </c>
      <c r="C273" s="16" t="s">
        <v>615</v>
      </c>
      <c r="D273" s="20" t="s">
        <v>37</v>
      </c>
      <c r="E273" s="18">
        <v>0.03</v>
      </c>
      <c r="F273" s="18">
        <v>1876.9</v>
      </c>
      <c r="G273" s="18">
        <v>56.31</v>
      </c>
    </row>
    <row r="274" spans="1:7" ht="39" customHeight="1">
      <c r="A274" s="14" t="s">
        <v>645</v>
      </c>
      <c r="B274" s="19" t="s">
        <v>83</v>
      </c>
      <c r="C274" s="16" t="s">
        <v>84</v>
      </c>
      <c r="D274" s="20" t="s">
        <v>25</v>
      </c>
      <c r="E274" s="18">
        <v>0.56000000000000005</v>
      </c>
      <c r="F274" s="18">
        <v>164.62</v>
      </c>
      <c r="G274" s="18">
        <v>92.19</v>
      </c>
    </row>
    <row r="275" spans="1:7" ht="39" customHeight="1">
      <c r="A275" s="14" t="s">
        <v>646</v>
      </c>
      <c r="B275" s="19" t="s">
        <v>95</v>
      </c>
      <c r="C275" s="16" t="s">
        <v>96</v>
      </c>
      <c r="D275" s="20" t="s">
        <v>74</v>
      </c>
      <c r="E275" s="18">
        <v>3.33</v>
      </c>
      <c r="F275" s="18">
        <v>12.45</v>
      </c>
      <c r="G275" s="18">
        <v>41.46</v>
      </c>
    </row>
    <row r="276" spans="1:7" ht="39" customHeight="1">
      <c r="A276" s="14" t="s">
        <v>647</v>
      </c>
      <c r="B276" s="19" t="s">
        <v>619</v>
      </c>
      <c r="C276" s="16" t="s">
        <v>620</v>
      </c>
      <c r="D276" s="20" t="s">
        <v>37</v>
      </c>
      <c r="E276" s="18">
        <v>0.1</v>
      </c>
      <c r="F276" s="18">
        <v>464.62</v>
      </c>
      <c r="G276" s="18">
        <v>46.46</v>
      </c>
    </row>
    <row r="277" spans="1:7" ht="39" customHeight="1">
      <c r="A277" s="14" t="s">
        <v>648</v>
      </c>
      <c r="B277" s="19" t="s">
        <v>66</v>
      </c>
      <c r="C277" s="16" t="s">
        <v>67</v>
      </c>
      <c r="D277" s="20" t="s">
        <v>37</v>
      </c>
      <c r="E277" s="18">
        <v>0.08</v>
      </c>
      <c r="F277" s="18">
        <v>165.23</v>
      </c>
      <c r="G277" s="18">
        <v>13.22</v>
      </c>
    </row>
    <row r="278" spans="1:7" ht="39" customHeight="1">
      <c r="A278" s="14" t="s">
        <v>649</v>
      </c>
      <c r="B278" s="19" t="s">
        <v>87</v>
      </c>
      <c r="C278" s="16" t="s">
        <v>88</v>
      </c>
      <c r="D278" s="20" t="s">
        <v>37</v>
      </c>
      <c r="E278" s="18">
        <v>0.02</v>
      </c>
      <c r="F278" s="18">
        <v>114.12</v>
      </c>
      <c r="G278" s="18">
        <v>2.2799999999999998</v>
      </c>
    </row>
    <row r="279" spans="1:7" ht="39" customHeight="1">
      <c r="A279" s="14" t="s">
        <v>650</v>
      </c>
      <c r="B279" s="19" t="s">
        <v>72</v>
      </c>
      <c r="C279" s="16" t="s">
        <v>73</v>
      </c>
      <c r="D279" s="20" t="s">
        <v>74</v>
      </c>
      <c r="E279" s="18">
        <v>0.48</v>
      </c>
      <c r="F279" s="18">
        <v>13.67</v>
      </c>
      <c r="G279" s="18">
        <v>6.56</v>
      </c>
    </row>
    <row r="280" spans="1:7" ht="39" customHeight="1">
      <c r="A280" s="14" t="s">
        <v>651</v>
      </c>
      <c r="B280" s="19" t="s">
        <v>229</v>
      </c>
      <c r="C280" s="16" t="s">
        <v>230</v>
      </c>
      <c r="D280" s="20" t="s">
        <v>25</v>
      </c>
      <c r="E280" s="18">
        <v>1.1200000000000001</v>
      </c>
      <c r="F280" s="18">
        <v>6.74</v>
      </c>
      <c r="G280" s="18">
        <v>7.55</v>
      </c>
    </row>
    <row r="281" spans="1:7" ht="39" customHeight="1">
      <c r="A281" s="14" t="s">
        <v>652</v>
      </c>
      <c r="B281" s="19" t="s">
        <v>626</v>
      </c>
      <c r="C281" s="16" t="s">
        <v>627</v>
      </c>
      <c r="D281" s="20" t="s">
        <v>37</v>
      </c>
      <c r="E281" s="18">
        <v>0.03</v>
      </c>
      <c r="F281" s="18">
        <v>772.7</v>
      </c>
      <c r="G281" s="18">
        <v>23.18</v>
      </c>
    </row>
    <row r="282" spans="1:7" ht="39" customHeight="1">
      <c r="A282" s="14" t="s">
        <v>653</v>
      </c>
      <c r="B282" s="19" t="s">
        <v>629</v>
      </c>
      <c r="C282" s="16" t="s">
        <v>630</v>
      </c>
      <c r="D282" s="20" t="s">
        <v>25</v>
      </c>
      <c r="E282" s="18">
        <v>0.96</v>
      </c>
      <c r="F282" s="18">
        <v>16.04</v>
      </c>
      <c r="G282" s="18">
        <v>15.4</v>
      </c>
    </row>
    <row r="283" spans="1:7" ht="39" customHeight="1">
      <c r="A283" s="14" t="s">
        <v>654</v>
      </c>
      <c r="B283" s="19" t="s">
        <v>632</v>
      </c>
      <c r="C283" s="16" t="s">
        <v>633</v>
      </c>
      <c r="D283" s="20" t="s">
        <v>634</v>
      </c>
      <c r="E283" s="18">
        <v>704</v>
      </c>
      <c r="F283" s="18">
        <v>0.19</v>
      </c>
      <c r="G283" s="18">
        <v>133.76</v>
      </c>
    </row>
    <row r="284" spans="1:7" ht="39" customHeight="1">
      <c r="A284" s="14" t="s">
        <v>655</v>
      </c>
      <c r="B284" s="15"/>
      <c r="C284" s="16" t="s">
        <v>656</v>
      </c>
      <c r="D284" s="17"/>
      <c r="E284" s="18"/>
      <c r="F284" s="18">
        <v>370.8</v>
      </c>
      <c r="G284" s="18">
        <v>370.8</v>
      </c>
    </row>
    <row r="285" spans="1:7" ht="39" customHeight="1">
      <c r="A285" s="14" t="s">
        <v>657</v>
      </c>
      <c r="B285" s="19" t="s">
        <v>23</v>
      </c>
      <c r="C285" s="16" t="s">
        <v>24</v>
      </c>
      <c r="D285" s="20" t="s">
        <v>25</v>
      </c>
      <c r="E285" s="18">
        <v>1.69</v>
      </c>
      <c r="F285" s="18">
        <v>13.96</v>
      </c>
      <c r="G285" s="18">
        <v>23.59</v>
      </c>
    </row>
    <row r="286" spans="1:7" ht="39" customHeight="1">
      <c r="A286" s="14" t="s">
        <v>658</v>
      </c>
      <c r="B286" s="19" t="s">
        <v>44</v>
      </c>
      <c r="C286" s="16" t="s">
        <v>45</v>
      </c>
      <c r="D286" s="20" t="s">
        <v>37</v>
      </c>
      <c r="E286" s="18">
        <v>0.69</v>
      </c>
      <c r="F286" s="18">
        <v>58.79</v>
      </c>
      <c r="G286" s="18">
        <v>40.57</v>
      </c>
    </row>
    <row r="287" spans="1:7" ht="39" customHeight="1">
      <c r="A287" s="14" t="s">
        <v>659</v>
      </c>
      <c r="B287" s="19" t="s">
        <v>605</v>
      </c>
      <c r="C287" s="16" t="s">
        <v>606</v>
      </c>
      <c r="D287" s="20" t="s">
        <v>37</v>
      </c>
      <c r="E287" s="18">
        <v>0.5</v>
      </c>
      <c r="F287" s="18">
        <v>18.29</v>
      </c>
      <c r="G287" s="18">
        <v>9.15</v>
      </c>
    </row>
    <row r="288" spans="1:7" ht="39" customHeight="1">
      <c r="A288" s="14" t="s">
        <v>660</v>
      </c>
      <c r="B288" s="19" t="s">
        <v>39</v>
      </c>
      <c r="C288" s="16" t="s">
        <v>40</v>
      </c>
      <c r="D288" s="20" t="s">
        <v>37</v>
      </c>
      <c r="E288" s="18">
        <v>0.19</v>
      </c>
      <c r="F288" s="18">
        <v>5.71</v>
      </c>
      <c r="G288" s="18">
        <v>1.08</v>
      </c>
    </row>
    <row r="289" spans="1:7" ht="39" customHeight="1">
      <c r="A289" s="14" t="s">
        <v>661</v>
      </c>
      <c r="B289" s="19" t="s">
        <v>99</v>
      </c>
      <c r="C289" s="16" t="s">
        <v>100</v>
      </c>
      <c r="D289" s="20" t="s">
        <v>37</v>
      </c>
      <c r="E289" s="18">
        <v>0.03</v>
      </c>
      <c r="F289" s="18">
        <v>145.38</v>
      </c>
      <c r="G289" s="18">
        <v>4.3600000000000003</v>
      </c>
    </row>
    <row r="290" spans="1:7" ht="39" customHeight="1">
      <c r="A290" s="14" t="s">
        <v>662</v>
      </c>
      <c r="B290" s="19" t="s">
        <v>69</v>
      </c>
      <c r="C290" s="16" t="s">
        <v>70</v>
      </c>
      <c r="D290" s="20" t="s">
        <v>25</v>
      </c>
      <c r="E290" s="18">
        <v>0.21</v>
      </c>
      <c r="F290" s="18">
        <v>89.82</v>
      </c>
      <c r="G290" s="18">
        <v>18.86</v>
      </c>
    </row>
    <row r="291" spans="1:7" ht="39" customHeight="1">
      <c r="A291" s="14" t="s">
        <v>663</v>
      </c>
      <c r="B291" s="19" t="s">
        <v>611</v>
      </c>
      <c r="C291" s="16" t="s">
        <v>612</v>
      </c>
      <c r="D291" s="20" t="s">
        <v>25</v>
      </c>
      <c r="E291" s="18">
        <v>0.54</v>
      </c>
      <c r="F291" s="18">
        <v>113.95</v>
      </c>
      <c r="G291" s="18">
        <v>61.53</v>
      </c>
    </row>
    <row r="292" spans="1:7" ht="39" customHeight="1">
      <c r="A292" s="14" t="s">
        <v>664</v>
      </c>
      <c r="B292" s="19" t="s">
        <v>614</v>
      </c>
      <c r="C292" s="16" t="s">
        <v>615</v>
      </c>
      <c r="D292" s="20" t="s">
        <v>37</v>
      </c>
      <c r="E292" s="18">
        <v>0.01</v>
      </c>
      <c r="F292" s="18">
        <v>1876.9</v>
      </c>
      <c r="G292" s="18">
        <v>18.77</v>
      </c>
    </row>
    <row r="293" spans="1:7" ht="39" customHeight="1">
      <c r="A293" s="14" t="s">
        <v>665</v>
      </c>
      <c r="B293" s="19" t="s">
        <v>83</v>
      </c>
      <c r="C293" s="16" t="s">
        <v>84</v>
      </c>
      <c r="D293" s="20" t="s">
        <v>25</v>
      </c>
      <c r="E293" s="18">
        <v>0.28000000000000003</v>
      </c>
      <c r="F293" s="18">
        <v>164.62</v>
      </c>
      <c r="G293" s="18">
        <v>46.09</v>
      </c>
    </row>
    <row r="294" spans="1:7" ht="39" customHeight="1">
      <c r="A294" s="14" t="s">
        <v>666</v>
      </c>
      <c r="B294" s="19" t="s">
        <v>95</v>
      </c>
      <c r="C294" s="16" t="s">
        <v>96</v>
      </c>
      <c r="D294" s="20" t="s">
        <v>74</v>
      </c>
      <c r="E294" s="18">
        <v>1.66</v>
      </c>
      <c r="F294" s="18">
        <v>12.45</v>
      </c>
      <c r="G294" s="18">
        <v>20.67</v>
      </c>
    </row>
    <row r="295" spans="1:7" ht="39" customHeight="1">
      <c r="A295" s="14" t="s">
        <v>667</v>
      </c>
      <c r="B295" s="19" t="s">
        <v>619</v>
      </c>
      <c r="C295" s="16" t="s">
        <v>620</v>
      </c>
      <c r="D295" s="20" t="s">
        <v>37</v>
      </c>
      <c r="E295" s="18">
        <v>0.06</v>
      </c>
      <c r="F295" s="18">
        <v>464.62</v>
      </c>
      <c r="G295" s="18">
        <v>27.88</v>
      </c>
    </row>
    <row r="296" spans="1:7" ht="39" customHeight="1">
      <c r="A296" s="14" t="s">
        <v>668</v>
      </c>
      <c r="B296" s="19" t="s">
        <v>66</v>
      </c>
      <c r="C296" s="16" t="s">
        <v>67</v>
      </c>
      <c r="D296" s="20" t="s">
        <v>37</v>
      </c>
      <c r="E296" s="18">
        <v>0.04</v>
      </c>
      <c r="F296" s="18">
        <v>165.23</v>
      </c>
      <c r="G296" s="18">
        <v>6.61</v>
      </c>
    </row>
    <row r="297" spans="1:7" ht="39" customHeight="1">
      <c r="A297" s="14" t="s">
        <v>669</v>
      </c>
      <c r="B297" s="19" t="s">
        <v>87</v>
      </c>
      <c r="C297" s="16" t="s">
        <v>88</v>
      </c>
      <c r="D297" s="20" t="s">
        <v>37</v>
      </c>
      <c r="E297" s="18">
        <v>0.02</v>
      </c>
      <c r="F297" s="18">
        <v>114.12</v>
      </c>
      <c r="G297" s="18">
        <v>2.2799999999999998</v>
      </c>
    </row>
    <row r="298" spans="1:7" ht="39" customHeight="1">
      <c r="A298" s="14" t="s">
        <v>670</v>
      </c>
      <c r="B298" s="19" t="s">
        <v>72</v>
      </c>
      <c r="C298" s="16" t="s">
        <v>73</v>
      </c>
      <c r="D298" s="20" t="s">
        <v>74</v>
      </c>
      <c r="E298" s="18">
        <v>0.24</v>
      </c>
      <c r="F298" s="18">
        <v>13.67</v>
      </c>
      <c r="G298" s="18">
        <v>3.28</v>
      </c>
    </row>
    <row r="299" spans="1:7" ht="39" customHeight="1">
      <c r="A299" s="14" t="s">
        <v>671</v>
      </c>
      <c r="B299" s="19" t="s">
        <v>229</v>
      </c>
      <c r="C299" s="16" t="s">
        <v>230</v>
      </c>
      <c r="D299" s="20" t="s">
        <v>25</v>
      </c>
      <c r="E299" s="18">
        <v>0.56000000000000005</v>
      </c>
      <c r="F299" s="18">
        <v>6.74</v>
      </c>
      <c r="G299" s="18">
        <v>3.77</v>
      </c>
    </row>
    <row r="300" spans="1:7" ht="39" customHeight="1">
      <c r="A300" s="14" t="s">
        <v>672</v>
      </c>
      <c r="B300" s="19" t="s">
        <v>626</v>
      </c>
      <c r="C300" s="16" t="s">
        <v>627</v>
      </c>
      <c r="D300" s="20" t="s">
        <v>37</v>
      </c>
      <c r="E300" s="18">
        <v>0.01</v>
      </c>
      <c r="F300" s="18">
        <v>772.7</v>
      </c>
      <c r="G300" s="18">
        <v>7.73</v>
      </c>
    </row>
    <row r="301" spans="1:7" ht="39" customHeight="1">
      <c r="A301" s="14" t="s">
        <v>673</v>
      </c>
      <c r="B301" s="19" t="s">
        <v>629</v>
      </c>
      <c r="C301" s="16" t="s">
        <v>630</v>
      </c>
      <c r="D301" s="20" t="s">
        <v>25</v>
      </c>
      <c r="E301" s="18">
        <v>0.48</v>
      </c>
      <c r="F301" s="18">
        <v>16.04</v>
      </c>
      <c r="G301" s="18">
        <v>7.7</v>
      </c>
    </row>
    <row r="302" spans="1:7" ht="39" customHeight="1">
      <c r="A302" s="14" t="s">
        <v>674</v>
      </c>
      <c r="B302" s="19" t="s">
        <v>632</v>
      </c>
      <c r="C302" s="16" t="s">
        <v>633</v>
      </c>
      <c r="D302" s="20" t="s">
        <v>634</v>
      </c>
      <c r="E302" s="18">
        <v>352</v>
      </c>
      <c r="F302" s="18">
        <v>0.19</v>
      </c>
      <c r="G302" s="18">
        <v>66.88</v>
      </c>
    </row>
    <row r="303" spans="1:7" ht="39" customHeight="1">
      <c r="A303" s="14" t="s">
        <v>675</v>
      </c>
      <c r="B303" s="15"/>
      <c r="C303" s="16" t="s">
        <v>676</v>
      </c>
      <c r="D303" s="17"/>
      <c r="E303" s="18"/>
      <c r="F303" s="18">
        <v>570.84</v>
      </c>
      <c r="G303" s="18">
        <v>570.84</v>
      </c>
    </row>
    <row r="304" spans="1:7" ht="39" customHeight="1">
      <c r="A304" s="14" t="s">
        <v>677</v>
      </c>
      <c r="B304" s="19" t="s">
        <v>678</v>
      </c>
      <c r="C304" s="16" t="s">
        <v>679</v>
      </c>
      <c r="D304" s="20" t="s">
        <v>284</v>
      </c>
      <c r="E304" s="18">
        <v>1</v>
      </c>
      <c r="F304" s="18">
        <v>80.84</v>
      </c>
      <c r="G304" s="18">
        <v>80.84</v>
      </c>
    </row>
    <row r="305" spans="1:7" ht="39" customHeight="1">
      <c r="A305" s="14" t="s">
        <v>680</v>
      </c>
      <c r="B305" s="19" t="s">
        <v>681</v>
      </c>
      <c r="C305" s="16" t="s">
        <v>682</v>
      </c>
      <c r="D305" s="20" t="s">
        <v>284</v>
      </c>
      <c r="E305" s="18">
        <v>5</v>
      </c>
      <c r="F305" s="18">
        <v>98</v>
      </c>
      <c r="G305" s="18">
        <v>490</v>
      </c>
    </row>
    <row r="306" spans="1:7" ht="39" customHeight="1">
      <c r="A306" s="14" t="s">
        <v>683</v>
      </c>
      <c r="B306" s="15"/>
      <c r="C306" s="16" t="s">
        <v>684</v>
      </c>
      <c r="D306" s="17"/>
      <c r="E306" s="18"/>
      <c r="F306" s="18">
        <v>2604.3200000000002</v>
      </c>
      <c r="G306" s="18">
        <v>2604.3200000000002</v>
      </c>
    </row>
    <row r="307" spans="1:7" ht="39" customHeight="1">
      <c r="A307" s="14" t="s">
        <v>685</v>
      </c>
      <c r="B307" s="19" t="s">
        <v>686</v>
      </c>
      <c r="C307" s="16" t="s">
        <v>687</v>
      </c>
      <c r="D307" s="20" t="s">
        <v>33</v>
      </c>
      <c r="E307" s="18">
        <v>31.4</v>
      </c>
      <c r="F307" s="18">
        <v>82.94</v>
      </c>
      <c r="G307" s="18">
        <v>2604.3200000000002</v>
      </c>
    </row>
    <row r="308" spans="1:7" ht="39" customHeight="1">
      <c r="A308" s="14" t="s">
        <v>688</v>
      </c>
      <c r="B308" s="15"/>
      <c r="C308" s="16" t="s">
        <v>689</v>
      </c>
      <c r="D308" s="17"/>
      <c r="E308" s="18"/>
      <c r="F308" s="18">
        <v>992.18</v>
      </c>
      <c r="G308" s="18">
        <v>992.18</v>
      </c>
    </row>
    <row r="309" spans="1:7" ht="39" customHeight="1">
      <c r="A309" s="14" t="s">
        <v>690</v>
      </c>
      <c r="B309" s="19" t="s">
        <v>691</v>
      </c>
      <c r="C309" s="16" t="s">
        <v>692</v>
      </c>
      <c r="D309" s="20" t="s">
        <v>284</v>
      </c>
      <c r="E309" s="18">
        <v>1</v>
      </c>
      <c r="F309" s="18">
        <v>177.55</v>
      </c>
      <c r="G309" s="18">
        <v>177.55</v>
      </c>
    </row>
    <row r="310" spans="1:7" ht="39" customHeight="1">
      <c r="A310" s="14" t="s">
        <v>693</v>
      </c>
      <c r="B310" s="19" t="s">
        <v>694</v>
      </c>
      <c r="C310" s="16" t="s">
        <v>695</v>
      </c>
      <c r="D310" s="20" t="s">
        <v>284</v>
      </c>
      <c r="E310" s="18">
        <v>1</v>
      </c>
      <c r="F310" s="18">
        <v>225.52</v>
      </c>
      <c r="G310" s="18">
        <v>225.52</v>
      </c>
    </row>
    <row r="311" spans="1:7" ht="39" customHeight="1">
      <c r="A311" s="14" t="s">
        <v>696</v>
      </c>
      <c r="B311" s="19" t="s">
        <v>697</v>
      </c>
      <c r="C311" s="16" t="s">
        <v>698</v>
      </c>
      <c r="D311" s="20" t="s">
        <v>284</v>
      </c>
      <c r="E311" s="18">
        <v>1</v>
      </c>
      <c r="F311" s="18">
        <v>549.54</v>
      </c>
      <c r="G311" s="18">
        <v>549.54</v>
      </c>
    </row>
    <row r="312" spans="1:7" ht="39" customHeight="1">
      <c r="A312" s="14" t="s">
        <v>699</v>
      </c>
      <c r="B312" s="19" t="s">
        <v>700</v>
      </c>
      <c r="C312" s="16" t="s">
        <v>701</v>
      </c>
      <c r="D312" s="20" t="s">
        <v>284</v>
      </c>
      <c r="E312" s="18">
        <v>3</v>
      </c>
      <c r="F312" s="18">
        <v>13.19</v>
      </c>
      <c r="G312" s="18">
        <v>39.57</v>
      </c>
    </row>
    <row r="313" spans="1:7" ht="39" customHeight="1">
      <c r="A313" s="14" t="s">
        <v>702</v>
      </c>
      <c r="B313" s="15"/>
      <c r="C313" s="16" t="s">
        <v>703</v>
      </c>
      <c r="D313" s="17"/>
      <c r="E313" s="18"/>
      <c r="F313" s="18">
        <v>8199.7099999999991</v>
      </c>
      <c r="G313" s="18">
        <v>8199.7099999999991</v>
      </c>
    </row>
    <row r="314" spans="1:7" ht="39" customHeight="1">
      <c r="A314" s="14" t="s">
        <v>704</v>
      </c>
      <c r="B314" s="15"/>
      <c r="C314" s="16" t="s">
        <v>705</v>
      </c>
      <c r="D314" s="17"/>
      <c r="E314" s="18"/>
      <c r="F314" s="18">
        <v>8199.7099999999991</v>
      </c>
      <c r="G314" s="18">
        <v>8199.7099999999991</v>
      </c>
    </row>
    <row r="315" spans="1:7" ht="39" customHeight="1">
      <c r="A315" s="14" t="s">
        <v>706</v>
      </c>
      <c r="B315" s="19" t="s">
        <v>707</v>
      </c>
      <c r="C315" s="16" t="s">
        <v>708</v>
      </c>
      <c r="D315" s="20" t="s">
        <v>25</v>
      </c>
      <c r="E315" s="18">
        <v>245.06</v>
      </c>
      <c r="F315" s="18">
        <v>33.46</v>
      </c>
      <c r="G315" s="18">
        <v>8199.7099999999991</v>
      </c>
    </row>
    <row r="316" spans="1:7" ht="39" customHeight="1">
      <c r="A316" s="14" t="s">
        <v>709</v>
      </c>
      <c r="B316" s="15"/>
      <c r="C316" s="16" t="s">
        <v>710</v>
      </c>
      <c r="D316" s="17"/>
      <c r="E316" s="18"/>
      <c r="F316" s="18">
        <v>10396.99</v>
      </c>
      <c r="G316" s="18">
        <v>10396.99</v>
      </c>
    </row>
    <row r="317" spans="1:7" ht="39" customHeight="1">
      <c r="A317" s="14" t="s">
        <v>711</v>
      </c>
      <c r="B317" s="15"/>
      <c r="C317" s="16" t="s">
        <v>712</v>
      </c>
      <c r="D317" s="17"/>
      <c r="E317" s="18"/>
      <c r="F317" s="18">
        <v>1124.3599999999999</v>
      </c>
      <c r="G317" s="18">
        <v>1124.3599999999999</v>
      </c>
    </row>
    <row r="318" spans="1:7" ht="39" customHeight="1">
      <c r="A318" s="14" t="s">
        <v>713</v>
      </c>
      <c r="B318" s="19" t="s">
        <v>714</v>
      </c>
      <c r="C318" s="16" t="s">
        <v>715</v>
      </c>
      <c r="D318" s="20" t="s">
        <v>25</v>
      </c>
      <c r="E318" s="18">
        <v>1.76</v>
      </c>
      <c r="F318" s="18">
        <v>638.84</v>
      </c>
      <c r="G318" s="18">
        <v>1124.3599999999999</v>
      </c>
    </row>
    <row r="319" spans="1:7" ht="39" customHeight="1">
      <c r="A319" s="14" t="s">
        <v>716</v>
      </c>
      <c r="B319" s="15"/>
      <c r="C319" s="16" t="s">
        <v>717</v>
      </c>
      <c r="D319" s="17"/>
      <c r="E319" s="18"/>
      <c r="F319" s="18">
        <v>9272.6299999999992</v>
      </c>
      <c r="G319" s="18">
        <v>9272.6299999999992</v>
      </c>
    </row>
    <row r="320" spans="1:7" ht="39" customHeight="1">
      <c r="A320" s="14" t="s">
        <v>718</v>
      </c>
      <c r="B320" s="19" t="s">
        <v>719</v>
      </c>
      <c r="C320" s="16" t="s">
        <v>720</v>
      </c>
      <c r="D320" s="20" t="s">
        <v>33</v>
      </c>
      <c r="E320" s="18">
        <v>1.9</v>
      </c>
      <c r="F320" s="18">
        <v>724.34</v>
      </c>
      <c r="G320" s="18">
        <v>1376.25</v>
      </c>
    </row>
    <row r="321" spans="1:7" ht="39" customHeight="1">
      <c r="A321" s="14" t="s">
        <v>721</v>
      </c>
      <c r="B321" s="19" t="s">
        <v>722</v>
      </c>
      <c r="C321" s="16" t="s">
        <v>723</v>
      </c>
      <c r="D321" s="20" t="s">
        <v>33</v>
      </c>
      <c r="E321" s="18">
        <v>4.5</v>
      </c>
      <c r="F321" s="18">
        <v>1648.39</v>
      </c>
      <c r="G321" s="18">
        <v>7417.76</v>
      </c>
    </row>
    <row r="322" spans="1:7" ht="39" customHeight="1">
      <c r="A322" s="14" t="s">
        <v>724</v>
      </c>
      <c r="B322" s="19" t="s">
        <v>202</v>
      </c>
      <c r="C322" s="16" t="s">
        <v>203</v>
      </c>
      <c r="D322" s="20" t="s">
        <v>25</v>
      </c>
      <c r="E322" s="18">
        <v>10.9</v>
      </c>
      <c r="F322" s="18">
        <v>43.91</v>
      </c>
      <c r="G322" s="18">
        <v>478.62</v>
      </c>
    </row>
    <row r="323" spans="1:7" ht="39" customHeight="1">
      <c r="A323" s="14" t="s">
        <v>725</v>
      </c>
      <c r="B323" s="15"/>
      <c r="C323" s="16" t="s">
        <v>726</v>
      </c>
      <c r="D323" s="17"/>
      <c r="E323" s="18"/>
      <c r="F323" s="18">
        <v>9626.81</v>
      </c>
      <c r="G323" s="18">
        <v>9626.81</v>
      </c>
    </row>
    <row r="324" spans="1:7" ht="39" customHeight="1">
      <c r="A324" s="14" t="s">
        <v>727</v>
      </c>
      <c r="B324" s="15"/>
      <c r="C324" s="16" t="s">
        <v>728</v>
      </c>
      <c r="D324" s="17"/>
      <c r="E324" s="18"/>
      <c r="F324" s="18">
        <v>9626.81</v>
      </c>
      <c r="G324" s="18">
        <v>9626.81</v>
      </c>
    </row>
    <row r="325" spans="1:7" ht="39" customHeight="1">
      <c r="A325" s="14" t="s">
        <v>729</v>
      </c>
      <c r="B325" s="19" t="s">
        <v>730</v>
      </c>
      <c r="C325" s="16" t="s">
        <v>731</v>
      </c>
      <c r="D325" s="20" t="s">
        <v>25</v>
      </c>
      <c r="E325" s="18">
        <v>37.28</v>
      </c>
      <c r="F325" s="18">
        <v>258.23</v>
      </c>
      <c r="G325" s="18">
        <v>9626.81</v>
      </c>
    </row>
    <row r="326" spans="1:7" ht="39" customHeight="1">
      <c r="A326" s="14" t="s">
        <v>732</v>
      </c>
      <c r="B326" s="15"/>
      <c r="C326" s="16" t="s">
        <v>733</v>
      </c>
      <c r="D326" s="17"/>
      <c r="E326" s="18"/>
      <c r="F326" s="18">
        <v>3089.66</v>
      </c>
      <c r="G326" s="18">
        <v>3089.66</v>
      </c>
    </row>
    <row r="327" spans="1:7" ht="39" customHeight="1">
      <c r="A327" s="14" t="s">
        <v>734</v>
      </c>
      <c r="B327" s="15"/>
      <c r="C327" s="16" t="s">
        <v>735</v>
      </c>
      <c r="D327" s="17"/>
      <c r="E327" s="18"/>
      <c r="F327" s="18">
        <v>3089.66</v>
      </c>
      <c r="G327" s="18">
        <v>3089.66</v>
      </c>
    </row>
    <row r="328" spans="1:7" ht="39" customHeight="1">
      <c r="A328" s="14" t="s">
        <v>736</v>
      </c>
      <c r="B328" s="19" t="s">
        <v>737</v>
      </c>
      <c r="C328" s="16" t="s">
        <v>738</v>
      </c>
      <c r="D328" s="20" t="s">
        <v>37</v>
      </c>
      <c r="E328" s="18">
        <v>2.99</v>
      </c>
      <c r="F328" s="18">
        <v>887.95</v>
      </c>
      <c r="G328" s="18">
        <v>2654.97</v>
      </c>
    </row>
    <row r="329" spans="1:7" ht="39" customHeight="1">
      <c r="A329" s="14" t="s">
        <v>739</v>
      </c>
      <c r="B329" s="19" t="s">
        <v>99</v>
      </c>
      <c r="C329" s="16" t="s">
        <v>100</v>
      </c>
      <c r="D329" s="20" t="s">
        <v>37</v>
      </c>
      <c r="E329" s="18">
        <v>2.99</v>
      </c>
      <c r="F329" s="18">
        <v>145.38</v>
      </c>
      <c r="G329" s="18">
        <v>434.69</v>
      </c>
    </row>
    <row r="330" spans="1:7" ht="39" customHeight="1">
      <c r="A330" s="14" t="s">
        <v>740</v>
      </c>
      <c r="B330" s="15"/>
      <c r="C330" s="16" t="s">
        <v>741</v>
      </c>
      <c r="D330" s="17"/>
      <c r="E330" s="18"/>
      <c r="F330" s="18">
        <v>2197.48</v>
      </c>
      <c r="G330" s="18">
        <v>2197.48</v>
      </c>
    </row>
    <row r="331" spans="1:7" ht="39" customHeight="1">
      <c r="A331" s="14" t="s">
        <v>742</v>
      </c>
      <c r="B331" s="15"/>
      <c r="C331" s="16" t="s">
        <v>743</v>
      </c>
      <c r="D331" s="17"/>
      <c r="E331" s="18"/>
      <c r="F331" s="18">
        <v>2197.48</v>
      </c>
      <c r="G331" s="18">
        <v>2197.48</v>
      </c>
    </row>
    <row r="332" spans="1:7" ht="39" customHeight="1">
      <c r="A332" s="14" t="s">
        <v>744</v>
      </c>
      <c r="B332" s="19" t="s">
        <v>745</v>
      </c>
      <c r="C332" s="16" t="s">
        <v>746</v>
      </c>
      <c r="D332" s="20" t="s">
        <v>25</v>
      </c>
      <c r="E332" s="18">
        <v>7.06</v>
      </c>
      <c r="F332" s="18">
        <v>152.19</v>
      </c>
      <c r="G332" s="18">
        <v>1074.46</v>
      </c>
    </row>
    <row r="333" spans="1:7" ht="39" customHeight="1">
      <c r="A333" s="14" t="s">
        <v>747</v>
      </c>
      <c r="B333" s="19" t="s">
        <v>748</v>
      </c>
      <c r="C333" s="16" t="s">
        <v>749</v>
      </c>
      <c r="D333" s="20" t="s">
        <v>284</v>
      </c>
      <c r="E333" s="18">
        <v>2</v>
      </c>
      <c r="F333" s="18">
        <v>17.48</v>
      </c>
      <c r="G333" s="18">
        <v>34.96</v>
      </c>
    </row>
    <row r="334" spans="1:7" ht="39" customHeight="1">
      <c r="A334" s="14" t="s">
        <v>750</v>
      </c>
      <c r="B334" s="19" t="s">
        <v>751</v>
      </c>
      <c r="C334" s="16" t="s">
        <v>752</v>
      </c>
      <c r="D334" s="20" t="s">
        <v>284</v>
      </c>
      <c r="E334" s="18">
        <v>1</v>
      </c>
      <c r="F334" s="18">
        <v>609</v>
      </c>
      <c r="G334" s="18">
        <v>609</v>
      </c>
    </row>
    <row r="335" spans="1:7" ht="39" customHeight="1">
      <c r="A335" s="14" t="s">
        <v>753</v>
      </c>
      <c r="B335" s="19" t="s">
        <v>754</v>
      </c>
      <c r="C335" s="16" t="s">
        <v>755</v>
      </c>
      <c r="D335" s="20" t="s">
        <v>284</v>
      </c>
      <c r="E335" s="18">
        <v>1</v>
      </c>
      <c r="F335" s="18">
        <v>479.06</v>
      </c>
      <c r="G335" s="18">
        <v>479.06</v>
      </c>
    </row>
    <row r="336" spans="1:7" ht="39" customHeight="1">
      <c r="A336" s="14" t="s">
        <v>756</v>
      </c>
      <c r="B336" s="15"/>
      <c r="C336" s="16" t="s">
        <v>757</v>
      </c>
      <c r="D336" s="17"/>
      <c r="E336" s="18"/>
      <c r="F336" s="18">
        <v>3173.85</v>
      </c>
      <c r="G336" s="18">
        <v>3173.85</v>
      </c>
    </row>
    <row r="337" spans="1:7" ht="39" customHeight="1">
      <c r="A337" s="14" t="s">
        <v>758</v>
      </c>
      <c r="B337" s="15"/>
      <c r="C337" s="16" t="s">
        <v>759</v>
      </c>
      <c r="D337" s="17"/>
      <c r="E337" s="18"/>
      <c r="F337" s="18">
        <v>3173.85</v>
      </c>
      <c r="G337" s="18">
        <v>3173.85</v>
      </c>
    </row>
    <row r="338" spans="1:7" ht="39" customHeight="1">
      <c r="A338" s="14" t="s">
        <v>760</v>
      </c>
      <c r="B338" s="19" t="s">
        <v>761</v>
      </c>
      <c r="C338" s="16" t="s">
        <v>762</v>
      </c>
      <c r="D338" s="20" t="s">
        <v>25</v>
      </c>
      <c r="E338" s="18">
        <v>231.33</v>
      </c>
      <c r="F338" s="18">
        <v>13.72</v>
      </c>
      <c r="G338" s="18">
        <v>3173.85</v>
      </c>
    </row>
    <row r="339" spans="1:7" ht="18.75" customHeight="1">
      <c r="C339" s="5" t="s">
        <v>763</v>
      </c>
    </row>
    <row r="340" spans="1:7" ht="12" customHeight="1">
      <c r="C340" s="5" t="s">
        <v>764</v>
      </c>
    </row>
    <row r="341" spans="1:7" ht="29.1" customHeight="1">
      <c r="C341" s="5" t="s">
        <v>765</v>
      </c>
    </row>
    <row r="342" spans="1:7" ht="12" customHeight="1">
      <c r="C342" s="5" t="s">
        <v>766</v>
      </c>
    </row>
    <row r="343" spans="1:7" ht="12" customHeight="1">
      <c r="C343" s="5" t="s">
        <v>767</v>
      </c>
    </row>
    <row r="344" spans="1:7" ht="12" customHeight="1">
      <c r="C344" s="5" t="s">
        <v>768</v>
      </c>
    </row>
  </sheetData>
  <pageMargins left="0.59015748031496096" right="0.47204724409448801" top="0.77519685039370012" bottom="0.77519685039370012" header="0.31535433070866109" footer="0.31535433070866109"/>
  <pageSetup paperSize="0" fitToWidth="0" fitToHeight="0" pageOrder="overThenDown" orientation="portrait" cellComments="asDisplayed" horizontalDpi="0" verticalDpi="0" copies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3"/>
  <sheetViews>
    <sheetView tabSelected="1" workbookViewId="0">
      <selection sqref="A1:C3"/>
    </sheetView>
  </sheetViews>
  <sheetFormatPr defaultRowHeight="21.4" customHeight="1"/>
  <cols>
    <col min="1" max="1" width="15.140625" style="69" customWidth="1"/>
    <col min="2" max="2" width="11.7109375" style="69" customWidth="1"/>
    <col min="3" max="3" width="15.85546875" style="69" customWidth="1"/>
    <col min="4" max="4" width="88.140625" style="22" customWidth="1"/>
    <col min="5" max="5" width="9.7109375" style="69" customWidth="1"/>
    <col min="6" max="6" width="9.42578125" style="70" customWidth="1"/>
    <col min="7" max="7" width="12.28515625" style="71" customWidth="1"/>
    <col min="8" max="8" width="17" style="71" customWidth="1"/>
    <col min="9" max="9" width="17.28515625" style="72" customWidth="1"/>
    <col min="10" max="10" width="9.5703125" style="21" customWidth="1"/>
    <col min="11" max="11" width="41" style="22" customWidth="1"/>
    <col min="12" max="12" width="9.28515625" style="21" customWidth="1"/>
    <col min="13" max="60" width="12.140625" style="23" customWidth="1"/>
    <col min="61" max="64" width="12.140625" style="24" customWidth="1"/>
    <col min="65" max="65" width="9.140625" customWidth="1"/>
  </cols>
  <sheetData>
    <row r="1" spans="1:64" ht="22.7" customHeight="1">
      <c r="A1" s="73"/>
      <c r="B1" s="73"/>
      <c r="C1" s="73"/>
      <c r="D1" s="74" t="s">
        <v>769</v>
      </c>
      <c r="E1" s="74"/>
      <c r="F1" s="74"/>
      <c r="G1" s="74"/>
      <c r="H1" s="74"/>
      <c r="I1" s="74"/>
    </row>
    <row r="2" spans="1:64" ht="22.7" customHeight="1">
      <c r="A2" s="73"/>
      <c r="B2" s="73"/>
      <c r="C2" s="73"/>
      <c r="D2" s="74" t="s">
        <v>770</v>
      </c>
      <c r="E2" s="74"/>
      <c r="F2" s="74"/>
      <c r="G2" s="74"/>
      <c r="H2" s="74"/>
      <c r="I2" s="74"/>
    </row>
    <row r="3" spans="1:64" ht="28.9" customHeight="1">
      <c r="A3" s="73"/>
      <c r="B3" s="73"/>
      <c r="C3" s="73"/>
      <c r="D3" s="74" t="s">
        <v>771</v>
      </c>
      <c r="E3" s="74"/>
      <c r="F3" s="74"/>
      <c r="G3" s="74"/>
      <c r="H3" s="74"/>
      <c r="I3" s="74"/>
    </row>
    <row r="4" spans="1:64" ht="21.4" customHeight="1">
      <c r="A4" s="75" t="s">
        <v>772</v>
      </c>
      <c r="B4" s="75"/>
      <c r="C4" s="75"/>
      <c r="D4" s="75"/>
      <c r="E4" s="75"/>
      <c r="F4" s="75"/>
      <c r="G4" s="75"/>
      <c r="H4" s="25" t="s">
        <v>773</v>
      </c>
      <c r="I4" s="26">
        <v>0.23</v>
      </c>
    </row>
    <row r="5" spans="1:64" ht="21.4" customHeight="1">
      <c r="A5" s="76"/>
      <c r="B5" s="76"/>
      <c r="C5" s="76"/>
      <c r="D5" s="76"/>
      <c r="E5" s="76"/>
      <c r="F5" s="76"/>
      <c r="G5" s="76"/>
      <c r="H5" s="76"/>
      <c r="I5" s="76"/>
    </row>
    <row r="6" spans="1:64" ht="22.7" customHeight="1">
      <c r="A6" s="77" t="s">
        <v>7</v>
      </c>
      <c r="B6" s="77" t="s">
        <v>774</v>
      </c>
      <c r="C6" s="77" t="s">
        <v>8</v>
      </c>
      <c r="D6" s="78" t="s">
        <v>9</v>
      </c>
      <c r="E6" s="77" t="s">
        <v>284</v>
      </c>
      <c r="F6" s="79" t="s">
        <v>11</v>
      </c>
      <c r="G6" s="80" t="s">
        <v>12</v>
      </c>
      <c r="H6" s="80" t="s">
        <v>775</v>
      </c>
      <c r="I6" s="80" t="s">
        <v>13</v>
      </c>
      <c r="J6" s="27"/>
      <c r="K6" s="28"/>
      <c r="L6" s="27"/>
    </row>
    <row r="7" spans="1:64" ht="21.4" customHeight="1">
      <c r="A7" s="77"/>
      <c r="B7" s="77"/>
      <c r="C7" s="77"/>
      <c r="D7" s="78"/>
      <c r="E7" s="77"/>
      <c r="F7" s="79"/>
      <c r="G7" s="80"/>
      <c r="H7" s="80"/>
      <c r="I7" s="80"/>
    </row>
    <row r="8" spans="1:64" ht="21.6" customHeight="1">
      <c r="A8" s="29" t="s">
        <v>776</v>
      </c>
      <c r="B8" s="29"/>
      <c r="C8" s="29"/>
      <c r="D8" s="30" t="s">
        <v>777</v>
      </c>
      <c r="E8" s="81" t="s">
        <v>778</v>
      </c>
      <c r="F8" s="81"/>
      <c r="G8" s="81"/>
      <c r="H8" s="81"/>
      <c r="I8" s="31">
        <f>SUM(I9:I19)</f>
        <v>51340.969999999994</v>
      </c>
      <c r="J8" s="32"/>
      <c r="K8" s="33" t="s">
        <v>779</v>
      </c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</row>
    <row r="9" spans="1:64" ht="21.6" customHeight="1">
      <c r="A9" s="34" t="s">
        <v>780</v>
      </c>
      <c r="B9" s="35" t="s">
        <v>781</v>
      </c>
      <c r="C9" s="35" t="s">
        <v>782</v>
      </c>
      <c r="D9" s="36" t="s">
        <v>783</v>
      </c>
      <c r="E9" s="37" t="s">
        <v>25</v>
      </c>
      <c r="F9" s="38">
        <v>6</v>
      </c>
      <c r="G9" s="39">
        <v>398.58</v>
      </c>
      <c r="H9" s="40">
        <f t="shared" ref="H9:H19" si="0">G9*$I$4+G9</f>
        <v>490.2534</v>
      </c>
      <c r="I9" s="41">
        <f t="shared" ref="I9:I19" si="1">ROUND(H9*F9,2)</f>
        <v>2941.52</v>
      </c>
      <c r="J9" s="32"/>
      <c r="K9" s="42" t="s">
        <v>784</v>
      </c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43"/>
      <c r="BJ9" s="43"/>
      <c r="BK9" s="43"/>
      <c r="BL9" s="43"/>
    </row>
    <row r="10" spans="1:64" ht="30.95" customHeight="1">
      <c r="A10" s="34" t="s">
        <v>785</v>
      </c>
      <c r="B10" s="35" t="s">
        <v>786</v>
      </c>
      <c r="C10" s="35" t="s">
        <v>787</v>
      </c>
      <c r="D10" s="44" t="s">
        <v>788</v>
      </c>
      <c r="E10" s="37" t="s">
        <v>25</v>
      </c>
      <c r="F10" s="45">
        <v>20</v>
      </c>
      <c r="G10" s="46">
        <v>628.66999999999996</v>
      </c>
      <c r="H10" s="40">
        <f t="shared" si="0"/>
        <v>773.26409999999998</v>
      </c>
      <c r="I10" s="41">
        <f t="shared" si="1"/>
        <v>15465.28</v>
      </c>
      <c r="J10" s="32"/>
      <c r="K10" s="42" t="s">
        <v>789</v>
      </c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43"/>
      <c r="BJ10" s="43"/>
      <c r="BK10" s="43"/>
      <c r="BL10" s="43"/>
    </row>
    <row r="11" spans="1:64" ht="30.95" customHeight="1">
      <c r="A11" s="34" t="s">
        <v>790</v>
      </c>
      <c r="B11" s="35" t="s">
        <v>791</v>
      </c>
      <c r="C11" s="35" t="s">
        <v>792</v>
      </c>
      <c r="D11" s="44" t="s">
        <v>793</v>
      </c>
      <c r="E11" s="35" t="s">
        <v>794</v>
      </c>
      <c r="F11" s="45">
        <v>3</v>
      </c>
      <c r="G11" s="46">
        <v>699.21</v>
      </c>
      <c r="H11" s="40">
        <f t="shared" si="0"/>
        <v>860.02830000000006</v>
      </c>
      <c r="I11" s="41">
        <f t="shared" si="1"/>
        <v>2580.08</v>
      </c>
      <c r="J11" s="32"/>
      <c r="K11" s="42" t="s">
        <v>795</v>
      </c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43"/>
      <c r="BJ11" s="43"/>
      <c r="BK11" s="43"/>
      <c r="BL11" s="43"/>
    </row>
    <row r="12" spans="1:64" ht="21.4" customHeight="1">
      <c r="A12" s="34" t="s">
        <v>796</v>
      </c>
      <c r="B12" s="35" t="s">
        <v>797</v>
      </c>
      <c r="C12" s="35" t="s">
        <v>798</v>
      </c>
      <c r="D12" s="44" t="s">
        <v>799</v>
      </c>
      <c r="E12" s="35" t="s">
        <v>800</v>
      </c>
      <c r="F12" s="45">
        <v>3</v>
      </c>
      <c r="G12" s="46">
        <v>1025.8499999999999</v>
      </c>
      <c r="H12" s="40">
        <f t="shared" si="0"/>
        <v>1261.7954999999999</v>
      </c>
      <c r="I12" s="41">
        <f t="shared" si="1"/>
        <v>3785.39</v>
      </c>
      <c r="J12" s="32"/>
      <c r="K12" s="42" t="s">
        <v>801</v>
      </c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43"/>
      <c r="BJ12" s="43"/>
      <c r="BK12" s="43"/>
      <c r="BL12" s="43"/>
    </row>
    <row r="13" spans="1:64" ht="21.4" customHeight="1">
      <c r="A13" s="34" t="s">
        <v>802</v>
      </c>
      <c r="B13" s="35" t="s">
        <v>797</v>
      </c>
      <c r="C13" s="35" t="s">
        <v>803</v>
      </c>
      <c r="D13" s="44" t="s">
        <v>804</v>
      </c>
      <c r="E13" s="35" t="s">
        <v>284</v>
      </c>
      <c r="F13" s="45">
        <v>1</v>
      </c>
      <c r="G13" s="46">
        <v>2845.66</v>
      </c>
      <c r="H13" s="40">
        <f t="shared" si="0"/>
        <v>3500.1617999999999</v>
      </c>
      <c r="I13" s="41">
        <f t="shared" si="1"/>
        <v>3500.16</v>
      </c>
      <c r="J13" s="32"/>
      <c r="K13" s="42" t="s">
        <v>805</v>
      </c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43"/>
      <c r="BJ13" s="43"/>
      <c r="BK13" s="43"/>
      <c r="BL13" s="43"/>
    </row>
    <row r="14" spans="1:64" ht="21.4" customHeight="1">
      <c r="A14" s="34" t="s">
        <v>806</v>
      </c>
      <c r="B14" s="35" t="s">
        <v>781</v>
      </c>
      <c r="C14" s="35">
        <v>200101</v>
      </c>
      <c r="D14" s="44" t="s">
        <v>807</v>
      </c>
      <c r="E14" s="35" t="s">
        <v>808</v>
      </c>
      <c r="F14" s="45">
        <v>1</v>
      </c>
      <c r="G14" s="46">
        <v>2987.79</v>
      </c>
      <c r="H14" s="40">
        <f t="shared" si="0"/>
        <v>3674.9816999999998</v>
      </c>
      <c r="I14" s="41">
        <f t="shared" si="1"/>
        <v>3674.98</v>
      </c>
      <c r="J14" s="32"/>
      <c r="K14" s="42" t="s">
        <v>809</v>
      </c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43"/>
      <c r="BJ14" s="43"/>
      <c r="BK14" s="43"/>
      <c r="BL14" s="43"/>
    </row>
    <row r="15" spans="1:64" ht="21.4" customHeight="1">
      <c r="A15" s="34" t="s">
        <v>810</v>
      </c>
      <c r="B15" s="47" t="s">
        <v>797</v>
      </c>
      <c r="C15" s="47" t="s">
        <v>811</v>
      </c>
      <c r="D15" s="48" t="s">
        <v>812</v>
      </c>
      <c r="E15" s="47" t="s">
        <v>29</v>
      </c>
      <c r="F15" s="49">
        <v>1</v>
      </c>
      <c r="G15" s="50">
        <v>1249.33</v>
      </c>
      <c r="H15" s="40">
        <f t="shared" si="0"/>
        <v>1536.6759</v>
      </c>
      <c r="I15" s="41">
        <f t="shared" si="1"/>
        <v>1536.68</v>
      </c>
      <c r="J15" s="51"/>
      <c r="K15" s="52" t="s">
        <v>813</v>
      </c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</row>
    <row r="16" spans="1:64" ht="21.4" customHeight="1">
      <c r="A16" s="34" t="s">
        <v>814</v>
      </c>
      <c r="B16" s="47" t="s">
        <v>797</v>
      </c>
      <c r="C16" s="47" t="s">
        <v>815</v>
      </c>
      <c r="D16" s="48" t="s">
        <v>816</v>
      </c>
      <c r="E16" s="47" t="s">
        <v>33</v>
      </c>
      <c r="F16" s="49">
        <v>90</v>
      </c>
      <c r="G16" s="50">
        <v>94.11</v>
      </c>
      <c r="H16" s="40">
        <f t="shared" si="0"/>
        <v>115.75530000000001</v>
      </c>
      <c r="I16" s="41">
        <f t="shared" si="1"/>
        <v>10417.98</v>
      </c>
      <c r="J16" s="51"/>
      <c r="K16" s="52" t="s">
        <v>817</v>
      </c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</row>
    <row r="17" spans="1:64" ht="30.95" customHeight="1">
      <c r="A17" s="34" t="s">
        <v>818</v>
      </c>
      <c r="B17" s="35" t="s">
        <v>797</v>
      </c>
      <c r="C17" s="35" t="s">
        <v>819</v>
      </c>
      <c r="D17" s="54" t="s">
        <v>820</v>
      </c>
      <c r="E17" s="35" t="s">
        <v>10</v>
      </c>
      <c r="F17" s="45">
        <v>300</v>
      </c>
      <c r="G17" s="46">
        <v>6.97</v>
      </c>
      <c r="H17" s="40">
        <f t="shared" si="0"/>
        <v>8.5731000000000002</v>
      </c>
      <c r="I17" s="41">
        <f t="shared" si="1"/>
        <v>2571.9299999999998</v>
      </c>
      <c r="J17" s="32"/>
      <c r="K17" s="42" t="s">
        <v>821</v>
      </c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43"/>
      <c r="BJ17" s="43"/>
      <c r="BK17" s="43"/>
      <c r="BL17" s="43"/>
    </row>
    <row r="18" spans="1:64" ht="30.95" customHeight="1">
      <c r="A18" s="34" t="s">
        <v>822</v>
      </c>
      <c r="B18" s="47" t="s">
        <v>786</v>
      </c>
      <c r="C18" s="47" t="s">
        <v>823</v>
      </c>
      <c r="D18" s="48" t="s">
        <v>824</v>
      </c>
      <c r="E18" s="47" t="s">
        <v>825</v>
      </c>
      <c r="F18" s="49">
        <v>8</v>
      </c>
      <c r="G18" s="50">
        <v>238.83</v>
      </c>
      <c r="H18" s="40">
        <f t="shared" si="0"/>
        <v>293.76089999999999</v>
      </c>
      <c r="I18" s="41">
        <f t="shared" si="1"/>
        <v>2350.09</v>
      </c>
      <c r="J18" s="51"/>
      <c r="K18" s="52" t="s">
        <v>826</v>
      </c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</row>
    <row r="19" spans="1:64" ht="30.95" customHeight="1">
      <c r="A19" s="34" t="s">
        <v>827</v>
      </c>
      <c r="B19" s="47" t="s">
        <v>786</v>
      </c>
      <c r="C19" s="47" t="s">
        <v>828</v>
      </c>
      <c r="D19" s="48" t="s">
        <v>829</v>
      </c>
      <c r="E19" s="47" t="s">
        <v>825</v>
      </c>
      <c r="F19" s="49">
        <v>8</v>
      </c>
      <c r="G19" s="50">
        <v>255.78</v>
      </c>
      <c r="H19" s="40">
        <f t="shared" si="0"/>
        <v>314.60939999999999</v>
      </c>
      <c r="I19" s="41">
        <f t="shared" si="1"/>
        <v>2516.88</v>
      </c>
      <c r="J19" s="51"/>
      <c r="K19" s="52" t="s">
        <v>826</v>
      </c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</row>
    <row r="20" spans="1:64" ht="21.4" customHeight="1">
      <c r="A20" s="76"/>
      <c r="B20" s="76"/>
      <c r="C20" s="76"/>
      <c r="D20" s="76"/>
      <c r="E20" s="76"/>
      <c r="F20" s="76"/>
      <c r="G20" s="76"/>
      <c r="H20" s="76"/>
      <c r="I20" s="76"/>
      <c r="J20" s="32"/>
      <c r="K20" s="55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43"/>
      <c r="BJ20" s="43"/>
      <c r="BK20" s="43"/>
      <c r="BL20" s="43"/>
    </row>
    <row r="21" spans="1:64" ht="21.6" customHeight="1">
      <c r="A21" s="29" t="s">
        <v>830</v>
      </c>
      <c r="B21" s="29"/>
      <c r="C21" s="29"/>
      <c r="D21" s="30" t="s">
        <v>831</v>
      </c>
      <c r="E21" s="81" t="s">
        <v>778</v>
      </c>
      <c r="F21" s="81"/>
      <c r="G21" s="81"/>
      <c r="H21" s="81"/>
      <c r="I21" s="31">
        <f>SUM(I22:I34)</f>
        <v>374166.18999999994</v>
      </c>
      <c r="J21" s="32"/>
      <c r="K21" s="55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</row>
    <row r="22" spans="1:64" ht="42.2" customHeight="1">
      <c r="A22" s="56" t="s">
        <v>832</v>
      </c>
      <c r="B22" s="56" t="s">
        <v>786</v>
      </c>
      <c r="C22" s="34" t="s">
        <v>833</v>
      </c>
      <c r="D22" s="36" t="s">
        <v>834</v>
      </c>
      <c r="E22" s="57" t="s">
        <v>825</v>
      </c>
      <c r="F22" s="58">
        <v>137.59</v>
      </c>
      <c r="G22" s="59">
        <v>135.88</v>
      </c>
      <c r="H22" s="40">
        <f t="shared" ref="H22:H34" si="2">G22*$I$4+G22</f>
        <v>167.13239999999999</v>
      </c>
      <c r="I22" s="60">
        <f t="shared" ref="I22:I34" si="3">ROUND(F22*H22,2)</f>
        <v>22995.75</v>
      </c>
      <c r="J22" s="32"/>
      <c r="K22" s="42" t="s">
        <v>835</v>
      </c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</row>
    <row r="23" spans="1:64" ht="30.95" customHeight="1">
      <c r="A23" s="56" t="s">
        <v>836</v>
      </c>
      <c r="B23" s="56" t="s">
        <v>797</v>
      </c>
      <c r="C23" s="34" t="s">
        <v>837</v>
      </c>
      <c r="D23" s="36" t="s">
        <v>838</v>
      </c>
      <c r="E23" s="57" t="s">
        <v>839</v>
      </c>
      <c r="F23" s="58">
        <v>309.39999999999998</v>
      </c>
      <c r="G23" s="59">
        <v>12.79</v>
      </c>
      <c r="H23" s="40">
        <f t="shared" si="2"/>
        <v>15.7317</v>
      </c>
      <c r="I23" s="60">
        <f t="shared" si="3"/>
        <v>4867.3900000000003</v>
      </c>
      <c r="J23" s="32"/>
      <c r="K23" s="42" t="s">
        <v>840</v>
      </c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</row>
    <row r="24" spans="1:64" ht="30.95" customHeight="1">
      <c r="A24" s="56" t="s">
        <v>841</v>
      </c>
      <c r="B24" s="56" t="s">
        <v>797</v>
      </c>
      <c r="C24" s="34" t="s">
        <v>39</v>
      </c>
      <c r="D24" s="61" t="s">
        <v>40</v>
      </c>
      <c r="E24" s="57" t="s">
        <v>839</v>
      </c>
      <c r="F24" s="58">
        <v>309.39999999999998</v>
      </c>
      <c r="G24" s="59">
        <v>6.85</v>
      </c>
      <c r="H24" s="40">
        <f t="shared" si="2"/>
        <v>8.4254999999999995</v>
      </c>
      <c r="I24" s="60">
        <f t="shared" si="3"/>
        <v>2606.85</v>
      </c>
      <c r="J24" s="32"/>
      <c r="K24" s="42" t="s">
        <v>840</v>
      </c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</row>
    <row r="25" spans="1:64" ht="30.95" customHeight="1">
      <c r="A25" s="56" t="s">
        <v>842</v>
      </c>
      <c r="B25" s="56" t="s">
        <v>797</v>
      </c>
      <c r="C25" s="34" t="s">
        <v>843</v>
      </c>
      <c r="D25" s="44" t="s">
        <v>844</v>
      </c>
      <c r="E25" s="57" t="s">
        <v>839</v>
      </c>
      <c r="F25" s="58">
        <v>49</v>
      </c>
      <c r="G25" s="59">
        <v>215.37</v>
      </c>
      <c r="H25" s="40">
        <f t="shared" si="2"/>
        <v>264.9051</v>
      </c>
      <c r="I25" s="60">
        <f t="shared" si="3"/>
        <v>12980.35</v>
      </c>
      <c r="J25" s="32"/>
      <c r="K25" s="42" t="s">
        <v>845</v>
      </c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</row>
    <row r="26" spans="1:64" ht="33.950000000000003" customHeight="1">
      <c r="A26" s="56" t="s">
        <v>846</v>
      </c>
      <c r="B26" s="62" t="s">
        <v>786</v>
      </c>
      <c r="C26" s="63" t="s">
        <v>847</v>
      </c>
      <c r="D26" s="64" t="s">
        <v>848</v>
      </c>
      <c r="E26" s="57" t="s">
        <v>849</v>
      </c>
      <c r="F26" s="58">
        <v>735</v>
      </c>
      <c r="G26" s="59">
        <v>2.9</v>
      </c>
      <c r="H26" s="40">
        <f t="shared" si="2"/>
        <v>3.5670000000000002</v>
      </c>
      <c r="I26" s="40">
        <f t="shared" si="3"/>
        <v>2621.75</v>
      </c>
      <c r="J26" s="32"/>
      <c r="K26" s="42" t="s">
        <v>850</v>
      </c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</row>
    <row r="27" spans="1:64" ht="30.95" customHeight="1">
      <c r="A27" s="56" t="s">
        <v>851</v>
      </c>
      <c r="B27" s="56" t="s">
        <v>797</v>
      </c>
      <c r="C27" s="63" t="s">
        <v>852</v>
      </c>
      <c r="D27" s="54" t="s">
        <v>853</v>
      </c>
      <c r="E27" s="57" t="s">
        <v>839</v>
      </c>
      <c r="F27" s="58">
        <v>31.25</v>
      </c>
      <c r="G27" s="59">
        <v>831.12</v>
      </c>
      <c r="H27" s="40">
        <f t="shared" si="2"/>
        <v>1022.2776</v>
      </c>
      <c r="I27" s="40">
        <f t="shared" si="3"/>
        <v>31946.18</v>
      </c>
      <c r="J27" s="32"/>
      <c r="K27" s="42" t="s">
        <v>854</v>
      </c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</row>
    <row r="28" spans="1:64" ht="30.95" customHeight="1">
      <c r="A28" s="56" t="s">
        <v>855</v>
      </c>
      <c r="B28" s="56" t="s">
        <v>797</v>
      </c>
      <c r="C28" s="63" t="s">
        <v>856</v>
      </c>
      <c r="D28" s="44" t="s">
        <v>857</v>
      </c>
      <c r="E28" s="57" t="s">
        <v>839</v>
      </c>
      <c r="F28" s="58">
        <v>278</v>
      </c>
      <c r="G28" s="59">
        <v>701.79</v>
      </c>
      <c r="H28" s="40">
        <f t="shared" si="2"/>
        <v>863.20169999999996</v>
      </c>
      <c r="I28" s="40">
        <f t="shared" si="3"/>
        <v>239970.07</v>
      </c>
      <c r="J28" s="32"/>
      <c r="K28" s="42" t="s">
        <v>858</v>
      </c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</row>
    <row r="29" spans="1:64" ht="33.950000000000003" customHeight="1">
      <c r="A29" s="56" t="s">
        <v>859</v>
      </c>
      <c r="B29" s="62" t="s">
        <v>786</v>
      </c>
      <c r="C29" s="63" t="s">
        <v>847</v>
      </c>
      <c r="D29" s="64" t="s">
        <v>848</v>
      </c>
      <c r="E29" s="57" t="s">
        <v>849</v>
      </c>
      <c r="F29" s="58">
        <v>4638.75</v>
      </c>
      <c r="G29" s="59">
        <v>2.9</v>
      </c>
      <c r="H29" s="40">
        <f t="shared" si="2"/>
        <v>3.5670000000000002</v>
      </c>
      <c r="I29" s="40">
        <f t="shared" si="3"/>
        <v>16546.419999999998</v>
      </c>
      <c r="J29" s="32"/>
      <c r="K29" s="42" t="s">
        <v>860</v>
      </c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</row>
    <row r="30" spans="1:64" ht="21.6" customHeight="1">
      <c r="A30" s="56" t="s">
        <v>861</v>
      </c>
      <c r="B30" s="56" t="s">
        <v>797</v>
      </c>
      <c r="C30" s="63" t="s">
        <v>862</v>
      </c>
      <c r="D30" s="64" t="s">
        <v>863</v>
      </c>
      <c r="E30" s="57" t="s">
        <v>864</v>
      </c>
      <c r="F30" s="58">
        <v>460</v>
      </c>
      <c r="G30" s="59">
        <v>20.079999999999998</v>
      </c>
      <c r="H30" s="40">
        <f t="shared" si="2"/>
        <v>24.698399999999999</v>
      </c>
      <c r="I30" s="40">
        <f t="shared" si="3"/>
        <v>11361.26</v>
      </c>
      <c r="J30" s="32"/>
      <c r="K30" s="42" t="s">
        <v>865</v>
      </c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</row>
    <row r="31" spans="1:64" ht="21.6" customHeight="1">
      <c r="A31" s="56" t="s">
        <v>866</v>
      </c>
      <c r="B31" s="56" t="s">
        <v>797</v>
      </c>
      <c r="C31" s="34" t="s">
        <v>50</v>
      </c>
      <c r="D31" s="64" t="s">
        <v>51</v>
      </c>
      <c r="E31" s="57" t="s">
        <v>839</v>
      </c>
      <c r="F31" s="58">
        <v>421.31</v>
      </c>
      <c r="G31" s="59">
        <v>6.32</v>
      </c>
      <c r="H31" s="40">
        <f t="shared" si="2"/>
        <v>7.7736000000000001</v>
      </c>
      <c r="I31" s="60">
        <f t="shared" si="3"/>
        <v>3275.1</v>
      </c>
      <c r="J31" s="32"/>
      <c r="K31" s="42" t="s">
        <v>867</v>
      </c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</row>
    <row r="32" spans="1:64" ht="30.95" customHeight="1">
      <c r="A32" s="56" t="s">
        <v>868</v>
      </c>
      <c r="B32" s="56" t="s">
        <v>797</v>
      </c>
      <c r="C32" s="34" t="s">
        <v>837</v>
      </c>
      <c r="D32" s="36" t="s">
        <v>838</v>
      </c>
      <c r="E32" s="57" t="s">
        <v>839</v>
      </c>
      <c r="F32" s="58">
        <v>704.12</v>
      </c>
      <c r="G32" s="59">
        <v>12.79</v>
      </c>
      <c r="H32" s="40">
        <f t="shared" si="2"/>
        <v>15.7317</v>
      </c>
      <c r="I32" s="60">
        <f t="shared" si="3"/>
        <v>11077</v>
      </c>
      <c r="J32" s="32"/>
      <c r="K32" s="42" t="s">
        <v>869</v>
      </c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</row>
    <row r="33" spans="1:60" ht="21.6" customHeight="1">
      <c r="A33" s="56" t="s">
        <v>870</v>
      </c>
      <c r="B33" s="56" t="s">
        <v>781</v>
      </c>
      <c r="C33" s="34" t="s">
        <v>871</v>
      </c>
      <c r="D33" s="44" t="s">
        <v>872</v>
      </c>
      <c r="E33" s="57" t="s">
        <v>873</v>
      </c>
      <c r="F33" s="58">
        <v>50</v>
      </c>
      <c r="G33" s="59">
        <v>104.57</v>
      </c>
      <c r="H33" s="40">
        <f t="shared" si="2"/>
        <v>128.62109999999998</v>
      </c>
      <c r="I33" s="60">
        <f t="shared" si="3"/>
        <v>6431.06</v>
      </c>
      <c r="J33" s="32"/>
      <c r="K33" s="42" t="s">
        <v>874</v>
      </c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</row>
    <row r="34" spans="1:60" ht="21.6" customHeight="1">
      <c r="A34" s="56" t="s">
        <v>875</v>
      </c>
      <c r="B34" s="56" t="s">
        <v>786</v>
      </c>
      <c r="C34" s="34" t="s">
        <v>876</v>
      </c>
      <c r="D34" s="65" t="s">
        <v>877</v>
      </c>
      <c r="E34" s="57" t="s">
        <v>864</v>
      </c>
      <c r="F34" s="58">
        <v>300</v>
      </c>
      <c r="G34" s="59">
        <v>20.29</v>
      </c>
      <c r="H34" s="40">
        <f t="shared" si="2"/>
        <v>24.956699999999998</v>
      </c>
      <c r="I34" s="60">
        <f t="shared" si="3"/>
        <v>7487.01</v>
      </c>
      <c r="J34" s="32"/>
      <c r="K34" s="42" t="s">
        <v>878</v>
      </c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</row>
    <row r="35" spans="1:60" ht="21.4" customHeight="1">
      <c r="A35" s="82"/>
      <c r="B35" s="82"/>
      <c r="C35" s="82"/>
      <c r="D35" s="82"/>
      <c r="E35" s="82"/>
      <c r="F35" s="82"/>
      <c r="G35" s="82"/>
      <c r="H35" s="82"/>
      <c r="I35" s="82"/>
      <c r="J35" s="66"/>
      <c r="K35" s="61"/>
      <c r="L35" s="66"/>
    </row>
    <row r="36" spans="1:60" ht="21.4" customHeight="1">
      <c r="A36" s="83" t="s">
        <v>879</v>
      </c>
      <c r="B36" s="83"/>
      <c r="C36" s="83"/>
      <c r="D36" s="83"/>
      <c r="E36" s="83"/>
      <c r="F36" s="83"/>
      <c r="G36" s="83"/>
      <c r="H36" s="83"/>
      <c r="I36" s="83"/>
      <c r="J36" s="66"/>
      <c r="K36" s="61"/>
      <c r="L36" s="66"/>
    </row>
    <row r="37" spans="1:60" ht="21.4" customHeight="1">
      <c r="A37" s="67"/>
      <c r="B37" s="84" t="s">
        <v>880</v>
      </c>
      <c r="C37" s="84"/>
      <c r="D37" s="84"/>
      <c r="E37" s="84"/>
      <c r="F37" s="84"/>
      <c r="G37" s="84"/>
      <c r="H37" s="84"/>
      <c r="I37" s="68">
        <f>I21+I8</f>
        <v>425507.15999999992</v>
      </c>
    </row>
    <row r="41" spans="1:60" ht="21.4" customHeight="1">
      <c r="B41" s="85"/>
      <c r="C41" s="85"/>
      <c r="D41" s="85"/>
      <c r="E41" s="85"/>
      <c r="F41" s="85"/>
      <c r="G41" s="85"/>
      <c r="H41" s="85"/>
    </row>
    <row r="42" spans="1:60" ht="21.4" customHeight="1">
      <c r="B42" s="85"/>
      <c r="C42" s="85"/>
      <c r="D42" s="85"/>
      <c r="E42" s="85"/>
      <c r="F42" s="85"/>
      <c r="G42" s="85"/>
      <c r="H42" s="85"/>
    </row>
    <row r="43" spans="1:60" ht="21.4" customHeight="1">
      <c r="B43" s="85"/>
      <c r="C43" s="85"/>
      <c r="D43" s="85"/>
      <c r="E43" s="85"/>
      <c r="F43" s="85"/>
      <c r="G43" s="85"/>
      <c r="H43" s="85"/>
    </row>
  </sheetData>
  <mergeCells count="24">
    <mergeCell ref="A35:I35"/>
    <mergeCell ref="A36:I36"/>
    <mergeCell ref="B37:H37"/>
    <mergeCell ref="B41:H41"/>
    <mergeCell ref="B42:H42"/>
    <mergeCell ref="B43:H43"/>
    <mergeCell ref="G6:G7"/>
    <mergeCell ref="H6:H7"/>
    <mergeCell ref="I6:I7"/>
    <mergeCell ref="E8:H8"/>
    <mergeCell ref="A20:I20"/>
    <mergeCell ref="E21:H21"/>
    <mergeCell ref="A6:A7"/>
    <mergeCell ref="B6:B7"/>
    <mergeCell ref="C6:C7"/>
    <mergeCell ref="D6:D7"/>
    <mergeCell ref="E6:E7"/>
    <mergeCell ref="F6:F7"/>
    <mergeCell ref="A1:C3"/>
    <mergeCell ref="D1:I1"/>
    <mergeCell ref="D2:I2"/>
    <mergeCell ref="D3:I3"/>
    <mergeCell ref="A4:G4"/>
    <mergeCell ref="A5:I5"/>
  </mergeCells>
  <pageMargins left="0.511811023622047" right="0.511811023622047" top="1.082677165354331" bottom="0.92992125984251905" header="0.78740157480314998" footer="0.31535433070866109"/>
  <pageSetup paperSize="0" fitToWidth="0" fitToHeight="0" pageOrder="overThenDown" orientation="landscape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1"/>
  <sheetViews>
    <sheetView workbookViewId="0"/>
  </sheetViews>
  <sheetFormatPr defaultRowHeight="15" customHeight="1"/>
  <cols>
    <col min="1" max="1" width="9.42578125" customWidth="1"/>
    <col min="2" max="2" width="12.85546875" customWidth="1"/>
    <col min="3" max="3" width="29.5703125" customWidth="1"/>
    <col min="4" max="4" width="15" customWidth="1"/>
    <col min="5" max="5" width="25.28515625" style="87" customWidth="1"/>
    <col min="6" max="64" width="9.28515625" customWidth="1"/>
    <col min="65" max="65" width="9.140625" customWidth="1"/>
  </cols>
  <sheetData>
    <row r="1" spans="1:12" ht="18" customHeight="1">
      <c r="A1" s="76"/>
      <c r="B1" s="76"/>
      <c r="C1" s="113" t="s">
        <v>881</v>
      </c>
      <c r="D1" s="113"/>
      <c r="E1" s="113"/>
    </row>
    <row r="2" spans="1:12" ht="14.25" customHeight="1">
      <c r="A2" s="76"/>
      <c r="B2" s="76"/>
      <c r="C2" s="76"/>
      <c r="D2" s="76"/>
      <c r="E2" s="76"/>
      <c r="G2" s="85"/>
      <c r="H2" s="85"/>
      <c r="I2" s="85"/>
      <c r="J2" s="85"/>
      <c r="K2" s="85"/>
      <c r="L2" s="85"/>
    </row>
    <row r="3" spans="1:12" ht="47.25" customHeight="1">
      <c r="A3" s="76"/>
      <c r="B3" s="76"/>
      <c r="C3" s="114" t="str">
        <f>Orçamento!D2</f>
        <v>Muro de arrimo em gabiões  CEMEI CURIÓ</v>
      </c>
      <c r="D3" s="114"/>
      <c r="E3" s="114"/>
    </row>
    <row r="4" spans="1:12" ht="6.75" customHeight="1">
      <c r="A4" s="76"/>
      <c r="B4" s="76"/>
      <c r="C4" s="76"/>
      <c r="D4" s="76"/>
      <c r="E4" s="76"/>
    </row>
    <row r="5" spans="1:12" ht="40.5" customHeight="1">
      <c r="A5" s="115" t="s">
        <v>882</v>
      </c>
      <c r="B5" s="115"/>
      <c r="C5" s="115"/>
      <c r="D5" s="115"/>
      <c r="E5" s="86">
        <v>0.5</v>
      </c>
    </row>
    <row r="6" spans="1:12" ht="34.5" customHeight="1">
      <c r="A6" s="115" t="s">
        <v>883</v>
      </c>
      <c r="B6" s="115"/>
      <c r="C6" s="115"/>
      <c r="D6" s="115"/>
      <c r="E6" s="86">
        <v>0.05</v>
      </c>
    </row>
    <row r="7" spans="1:12" ht="6.75" customHeight="1"/>
    <row r="8" spans="1:12" ht="15" customHeight="1">
      <c r="B8" s="88" t="s">
        <v>884</v>
      </c>
      <c r="C8" s="88"/>
      <c r="D8" s="89"/>
      <c r="E8" s="90"/>
    </row>
    <row r="10" spans="1:12" ht="15" customHeight="1">
      <c r="A10" s="91"/>
      <c r="B10" s="116" t="s">
        <v>7</v>
      </c>
      <c r="C10" s="116" t="s">
        <v>885</v>
      </c>
      <c r="D10" s="117" t="s">
        <v>886</v>
      </c>
      <c r="E10" s="92" t="s">
        <v>887</v>
      </c>
      <c r="F10" s="93"/>
    </row>
    <row r="11" spans="1:12" ht="15" customHeight="1">
      <c r="A11" s="91"/>
      <c r="B11" s="116"/>
      <c r="C11" s="116"/>
      <c r="D11" s="117"/>
      <c r="E11" s="94" t="s">
        <v>888</v>
      </c>
      <c r="F11" s="93"/>
    </row>
    <row r="12" spans="1:12" ht="15" customHeight="1">
      <c r="A12" s="91"/>
      <c r="B12" s="95" t="s">
        <v>780</v>
      </c>
      <c r="C12" s="96" t="s">
        <v>889</v>
      </c>
      <c r="D12" s="97" t="s">
        <v>890</v>
      </c>
      <c r="E12" s="98">
        <v>4.2999999999999997E-2</v>
      </c>
      <c r="F12" s="93"/>
    </row>
    <row r="13" spans="1:12" ht="15" customHeight="1">
      <c r="A13" s="91"/>
      <c r="B13" s="95" t="s">
        <v>785</v>
      </c>
      <c r="C13" s="96" t="s">
        <v>891</v>
      </c>
      <c r="D13" s="99" t="s">
        <v>892</v>
      </c>
      <c r="E13" s="98">
        <v>8.0000000000000002E-3</v>
      </c>
      <c r="F13" s="91"/>
    </row>
    <row r="14" spans="1:12" ht="15" customHeight="1">
      <c r="A14" s="91"/>
      <c r="B14" s="95" t="s">
        <v>790</v>
      </c>
      <c r="C14" s="96" t="s">
        <v>893</v>
      </c>
      <c r="D14" s="99" t="s">
        <v>894</v>
      </c>
      <c r="E14" s="98">
        <v>1.2699999999999999E-2</v>
      </c>
      <c r="F14" s="91"/>
    </row>
    <row r="15" spans="1:12" ht="15" customHeight="1">
      <c r="A15" s="91"/>
      <c r="B15" s="95" t="s">
        <v>796</v>
      </c>
      <c r="C15" s="96" t="s">
        <v>895</v>
      </c>
      <c r="D15" s="99" t="s">
        <v>896</v>
      </c>
      <c r="E15" s="98">
        <v>1.23E-2</v>
      </c>
      <c r="F15" s="91"/>
    </row>
    <row r="16" spans="1:12" ht="15" customHeight="1">
      <c r="A16" s="91"/>
      <c r="B16" s="95" t="s">
        <v>802</v>
      </c>
      <c r="C16" s="96" t="s">
        <v>897</v>
      </c>
      <c r="D16" s="99" t="s">
        <v>898</v>
      </c>
      <c r="E16" s="98">
        <v>7.1999999999999995E-2</v>
      </c>
      <c r="F16" s="91"/>
    </row>
    <row r="17" spans="1:64" ht="27.75" customHeight="1">
      <c r="A17" s="91"/>
      <c r="B17" s="95" t="s">
        <v>806</v>
      </c>
      <c r="C17" s="100" t="s">
        <v>899</v>
      </c>
      <c r="D17" s="99" t="s">
        <v>900</v>
      </c>
      <c r="E17" s="98">
        <v>3.6499999999999998E-2</v>
      </c>
      <c r="F17" s="91"/>
      <c r="L17" s="101"/>
    </row>
    <row r="18" spans="1:64" ht="15" customHeight="1">
      <c r="A18" s="91"/>
      <c r="B18" s="95" t="s">
        <v>810</v>
      </c>
      <c r="C18" s="96" t="s">
        <v>901</v>
      </c>
      <c r="D18" s="99" t="s">
        <v>902</v>
      </c>
      <c r="E18" s="98">
        <v>2.5000000000000001E-2</v>
      </c>
      <c r="F18" s="91"/>
    </row>
    <row r="19" spans="1:64" ht="40.9" customHeight="1">
      <c r="A19" s="102"/>
      <c r="B19" s="95" t="s">
        <v>814</v>
      </c>
      <c r="C19" s="100" t="s">
        <v>903</v>
      </c>
      <c r="D19" s="103" t="s">
        <v>904</v>
      </c>
      <c r="E19" s="98">
        <v>0</v>
      </c>
      <c r="F19" s="102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</row>
    <row r="20" spans="1:64" ht="15" customHeight="1">
      <c r="A20" s="91"/>
      <c r="B20" s="105" t="s">
        <v>818</v>
      </c>
      <c r="C20" s="106" t="s">
        <v>905</v>
      </c>
      <c r="D20" s="107"/>
      <c r="E20" s="108">
        <f>(((1+E12+E13+E14)*(1+E15)*(1+E16))/(1-E17-E18-E19))-1</f>
        <v>0.22995409986148085</v>
      </c>
      <c r="F20" s="91"/>
    </row>
    <row r="21" spans="1:64" ht="15" customHeight="1">
      <c r="A21" s="91"/>
      <c r="B21" s="91"/>
      <c r="C21" s="91"/>
      <c r="D21" s="91"/>
      <c r="E21" s="109"/>
      <c r="F21" s="91"/>
    </row>
    <row r="22" spans="1:64" ht="14.25" customHeight="1">
      <c r="A22" s="91"/>
      <c r="B22" s="91"/>
      <c r="C22" s="91"/>
      <c r="D22" s="91"/>
      <c r="E22" s="109"/>
      <c r="F22" s="91"/>
    </row>
    <row r="23" spans="1:64" ht="15" customHeight="1">
      <c r="A23" s="118" t="s">
        <v>906</v>
      </c>
      <c r="B23" s="118"/>
      <c r="C23" s="118"/>
      <c r="D23" s="118"/>
      <c r="E23" s="118"/>
      <c r="F23" s="91"/>
    </row>
    <row r="25" spans="1:64" ht="15" customHeight="1">
      <c r="A25" s="119" t="s">
        <v>907</v>
      </c>
      <c r="B25" s="119"/>
      <c r="C25" s="119"/>
      <c r="D25" s="119"/>
      <c r="E25" s="119"/>
      <c r="F25" s="110"/>
      <c r="G25" s="110"/>
      <c r="H25" s="111"/>
      <c r="I25" s="111"/>
    </row>
    <row r="26" spans="1:64" ht="15" customHeight="1">
      <c r="A26" s="110"/>
      <c r="B26" s="110"/>
      <c r="C26" s="110"/>
      <c r="D26" s="110"/>
      <c r="E26" s="110"/>
      <c r="F26" s="110"/>
      <c r="G26" s="110"/>
      <c r="H26" s="24"/>
      <c r="I26" s="24"/>
    </row>
    <row r="27" spans="1:64" ht="15" customHeight="1">
      <c r="A27" s="110"/>
      <c r="B27" s="110"/>
      <c r="C27" s="110"/>
      <c r="D27" s="110"/>
      <c r="E27" s="110"/>
      <c r="F27" s="110"/>
      <c r="G27" s="110"/>
      <c r="H27" s="24"/>
      <c r="I27" s="24"/>
    </row>
    <row r="28" spans="1:64" ht="15" customHeight="1">
      <c r="A28" s="85"/>
      <c r="B28" s="85"/>
      <c r="C28" s="85"/>
      <c r="D28" s="85"/>
      <c r="E28" s="85"/>
      <c r="F28" s="112"/>
      <c r="G28" s="112"/>
      <c r="H28" s="24"/>
      <c r="I28" s="24"/>
    </row>
    <row r="29" spans="1:64" ht="15" customHeight="1">
      <c r="A29" s="85"/>
      <c r="B29" s="85"/>
      <c r="C29" s="85"/>
      <c r="D29" s="85"/>
      <c r="E29" s="85"/>
      <c r="F29" s="110"/>
      <c r="G29" s="112"/>
    </row>
    <row r="30" spans="1:64" ht="15" customHeight="1">
      <c r="A30" s="85"/>
      <c r="B30" s="85"/>
      <c r="C30" s="85"/>
      <c r="D30" s="85"/>
      <c r="E30" s="85"/>
      <c r="F30" s="110"/>
      <c r="G30" s="112"/>
    </row>
    <row r="31" spans="1:64" ht="15" customHeight="1">
      <c r="B31" s="85"/>
      <c r="C31" s="85"/>
      <c r="D31" s="85"/>
      <c r="E31" s="85"/>
    </row>
  </sheetData>
  <mergeCells count="17">
    <mergeCell ref="A25:E25"/>
    <mergeCell ref="A28:E28"/>
    <mergeCell ref="A29:E29"/>
    <mergeCell ref="A30:E30"/>
    <mergeCell ref="B31:E31"/>
    <mergeCell ref="A5:D5"/>
    <mergeCell ref="A6:D6"/>
    <mergeCell ref="B10:B11"/>
    <mergeCell ref="C10:C11"/>
    <mergeCell ref="D10:D11"/>
    <mergeCell ref="A23:E23"/>
    <mergeCell ref="A1:B3"/>
    <mergeCell ref="C1:E1"/>
    <mergeCell ref="C2:E2"/>
    <mergeCell ref="G2:L2"/>
    <mergeCell ref="C3:E3"/>
    <mergeCell ref="A4:E4"/>
  </mergeCells>
  <pageMargins left="0.511811023622047" right="0.511811023622047" top="1.082677165354331" bottom="1.082677165354331" header="0.78740157480314998" footer="0.78740157480314998"/>
  <pageSetup paperSize="0" scale="103" fitToWidth="0" fitToHeight="0" pageOrder="overThenDown" orientation="portrait" horizontalDpi="0" verticalDpi="0" copies="0"/>
  <headerFooter alignWithMargins="0"/>
  <colBreaks count="1" manualBreakCount="1">
    <brk id="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48576"/>
  <sheetViews>
    <sheetView workbookViewId="0"/>
  </sheetViews>
  <sheetFormatPr defaultRowHeight="15" customHeight="1"/>
  <cols>
    <col min="1" max="1" width="6.28515625" customWidth="1"/>
    <col min="2" max="2" width="37.5703125" customWidth="1"/>
    <col min="3" max="3" width="24.28515625" customWidth="1"/>
    <col min="4" max="4" width="22.28515625" customWidth="1"/>
    <col min="5" max="5" width="22.5703125" customWidth="1"/>
    <col min="6" max="6" width="22.7109375" customWidth="1"/>
    <col min="7" max="1024" width="10.5703125" customWidth="1"/>
    <col min="1025" max="1025" width="9.140625" customWidth="1"/>
  </cols>
  <sheetData>
    <row r="1" spans="1:6" ht="15" customHeight="1">
      <c r="A1" s="76"/>
      <c r="B1" s="76"/>
      <c r="C1" s="135" t="s">
        <v>908</v>
      </c>
      <c r="D1" s="135"/>
      <c r="E1" s="135"/>
      <c r="F1" s="135"/>
    </row>
    <row r="2" spans="1:6" ht="11.25" customHeight="1">
      <c r="A2" s="76"/>
      <c r="B2" s="76"/>
      <c r="C2" s="135"/>
      <c r="D2" s="135"/>
      <c r="E2" s="135"/>
      <c r="F2" s="135"/>
    </row>
    <row r="3" spans="1:6" ht="47.85" customHeight="1">
      <c r="A3" s="76"/>
      <c r="B3" s="76"/>
      <c r="C3" s="136" t="str">
        <f>Orçamento!D2</f>
        <v>Muro de arrimo em gabiões  CEMEI CURIÓ</v>
      </c>
      <c r="D3" s="136"/>
      <c r="E3" s="136"/>
      <c r="F3" s="136"/>
    </row>
    <row r="4" spans="1:6" ht="6" customHeight="1">
      <c r="A4" s="76"/>
      <c r="B4" s="76"/>
      <c r="C4" s="76"/>
      <c r="D4" s="76"/>
      <c r="E4" s="76"/>
      <c r="F4" s="76"/>
    </row>
    <row r="5" spans="1:6" ht="25.5" customHeight="1">
      <c r="A5" s="137" t="s">
        <v>909</v>
      </c>
      <c r="B5" s="137" t="s">
        <v>910</v>
      </c>
      <c r="C5" s="120" t="s">
        <v>911</v>
      </c>
      <c r="D5" s="120" t="s">
        <v>912</v>
      </c>
      <c r="E5" s="120" t="s">
        <v>913</v>
      </c>
      <c r="F5" s="120" t="s">
        <v>914</v>
      </c>
    </row>
    <row r="6" spans="1:6" ht="13.35" customHeight="1">
      <c r="A6" s="137"/>
      <c r="B6" s="137"/>
      <c r="C6" s="120" t="s">
        <v>915</v>
      </c>
      <c r="D6" s="120" t="s">
        <v>916</v>
      </c>
      <c r="E6" s="120" t="s">
        <v>916</v>
      </c>
      <c r="F6" s="120" t="s">
        <v>916</v>
      </c>
    </row>
    <row r="7" spans="1:6" ht="18.399999999999999" customHeight="1">
      <c r="A7" s="138">
        <v>1</v>
      </c>
      <c r="B7" s="139" t="str">
        <f>Orçamento!D8</f>
        <v>Serviços Preliminares</v>
      </c>
      <c r="C7" s="121">
        <f>C9/$C$14</f>
        <v>0.12065829867586718</v>
      </c>
      <c r="D7" s="122">
        <v>0.8</v>
      </c>
      <c r="E7" s="122">
        <v>0.1</v>
      </c>
      <c r="F7" s="122">
        <v>0.1</v>
      </c>
    </row>
    <row r="8" spans="1:6" ht="7.5" customHeight="1">
      <c r="A8" s="138"/>
      <c r="B8" s="139"/>
      <c r="C8" s="123"/>
      <c r="D8" s="124"/>
      <c r="E8" s="124"/>
      <c r="F8" s="124"/>
    </row>
    <row r="9" spans="1:6" ht="14.1" customHeight="1">
      <c r="A9" s="138"/>
      <c r="B9" s="139"/>
      <c r="C9" s="123">
        <f>Orçamento!I8</f>
        <v>51340.969999999994</v>
      </c>
      <c r="D9" s="125">
        <f>D7*$C9</f>
        <v>41072.775999999998</v>
      </c>
      <c r="E9" s="125">
        <f>E7*$C9</f>
        <v>5134.0969999999998</v>
      </c>
      <c r="F9" s="125">
        <f>F7*$C9</f>
        <v>5134.0969999999998</v>
      </c>
    </row>
    <row r="10" spans="1:6" ht="15" customHeight="1">
      <c r="A10" s="138">
        <v>2</v>
      </c>
      <c r="B10" s="139" t="str">
        <f>Orçamento!D21</f>
        <v>Muro de arrimo em gabiões</v>
      </c>
      <c r="C10" s="121">
        <f>C12/$C$14</f>
        <v>0.87934170132413292</v>
      </c>
      <c r="D10" s="122">
        <v>0.3</v>
      </c>
      <c r="E10" s="122">
        <v>0.4</v>
      </c>
      <c r="F10" s="122">
        <v>0.3</v>
      </c>
    </row>
    <row r="11" spans="1:6" ht="7.15" customHeight="1">
      <c r="A11" s="138"/>
      <c r="B11" s="139"/>
      <c r="C11" s="123"/>
      <c r="D11" s="124"/>
      <c r="E11" s="124"/>
      <c r="F11" s="124"/>
    </row>
    <row r="12" spans="1:6" ht="13.35" customHeight="1">
      <c r="A12" s="138"/>
      <c r="B12" s="139"/>
      <c r="C12" s="126">
        <f>Orçamento!I21</f>
        <v>374166.18999999994</v>
      </c>
      <c r="D12" s="125">
        <f>D10*$C12</f>
        <v>112249.85699999997</v>
      </c>
      <c r="E12" s="125">
        <f>E10*$C12</f>
        <v>149666.476</v>
      </c>
      <c r="F12" s="125">
        <f>F10*$C12</f>
        <v>112249.85699999997</v>
      </c>
    </row>
    <row r="13" spans="1:6" ht="13.35" customHeight="1">
      <c r="A13" s="76"/>
      <c r="B13" s="76"/>
      <c r="C13" s="76"/>
      <c r="D13" s="76"/>
      <c r="E13" s="76"/>
      <c r="F13" s="76"/>
    </row>
    <row r="14" spans="1:6" ht="19.149999999999999" customHeight="1">
      <c r="A14" s="140" t="s">
        <v>917</v>
      </c>
      <c r="B14" s="140"/>
      <c r="C14" s="120">
        <f>C12+C9</f>
        <v>425507.15999999992</v>
      </c>
      <c r="D14" s="127"/>
      <c r="E14" s="127"/>
      <c r="F14" s="127"/>
    </row>
    <row r="15" spans="1:6" ht="17.649999999999999" customHeight="1">
      <c r="A15" s="141" t="s">
        <v>918</v>
      </c>
      <c r="B15" s="141"/>
      <c r="C15" s="128" t="s">
        <v>919</v>
      </c>
      <c r="D15" s="129">
        <f>D12+D9</f>
        <v>153322.63299999997</v>
      </c>
      <c r="E15" s="129">
        <f>E12+E9</f>
        <v>154800.573</v>
      </c>
      <c r="F15" s="129">
        <f>F12+F9</f>
        <v>117383.95399999997</v>
      </c>
    </row>
    <row r="16" spans="1:6" ht="15" customHeight="1">
      <c r="A16" s="141"/>
      <c r="B16" s="141"/>
      <c r="C16" s="128" t="s">
        <v>920</v>
      </c>
      <c r="D16" s="129">
        <f>D15</f>
        <v>153322.63299999997</v>
      </c>
      <c r="E16" s="129">
        <f>E15+D16</f>
        <v>308123.20600000001</v>
      </c>
      <c r="F16" s="129">
        <f>F15+E16</f>
        <v>425507.16</v>
      </c>
    </row>
    <row r="17" spans="1:48" ht="15" customHeight="1">
      <c r="A17" s="137" t="s">
        <v>921</v>
      </c>
      <c r="B17" s="137"/>
      <c r="C17" s="128" t="s">
        <v>919</v>
      </c>
      <c r="D17" s="121">
        <f>D15/$C$14</f>
        <v>0.36032914933793359</v>
      </c>
      <c r="E17" s="121">
        <f>E15/$C$14</f>
        <v>0.36380251039723993</v>
      </c>
      <c r="F17" s="121">
        <f>F15/$C$14</f>
        <v>0.27586834026482654</v>
      </c>
    </row>
    <row r="18" spans="1:48" ht="15" customHeight="1">
      <c r="A18" s="137"/>
      <c r="B18" s="137"/>
      <c r="C18" s="128" t="s">
        <v>920</v>
      </c>
      <c r="D18" s="127">
        <f>D17</f>
        <v>0.36032914933793359</v>
      </c>
      <c r="E18" s="127">
        <f>E17+D18</f>
        <v>0.72413165973517346</v>
      </c>
      <c r="F18" s="127">
        <f>F17+E18</f>
        <v>1</v>
      </c>
    </row>
    <row r="19" spans="1:48" ht="15" customHeight="1">
      <c r="A19" s="130"/>
      <c r="B19" s="131"/>
      <c r="C19" s="132"/>
      <c r="D19" s="132"/>
      <c r="E19" s="132"/>
      <c r="F19" s="132"/>
    </row>
    <row r="20" spans="1:48" ht="15" customHeight="1">
      <c r="A20" s="133"/>
      <c r="B20" s="85"/>
      <c r="C20" s="85"/>
      <c r="D20" s="85"/>
      <c r="E20" s="85"/>
      <c r="F20" s="85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</row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1048548" ht="12.75" customHeight="1"/>
    <row r="1048549" ht="12.75" customHeight="1"/>
    <row r="1048550" ht="12.75" customHeight="1"/>
    <row r="1048551" ht="12.75" customHeight="1"/>
    <row r="1048552" ht="12.75" customHeight="1"/>
    <row r="1048553" ht="12.75" customHeight="1"/>
    <row r="1048554" ht="12.75" customHeight="1"/>
    <row r="1048555" ht="12.75" customHeight="1"/>
    <row r="1048556" ht="12.75" customHeight="1"/>
    <row r="1048557" ht="12.75" customHeight="1"/>
    <row r="1048558" ht="12.75" customHeight="1"/>
    <row r="1048559" ht="12.75" customHeight="1"/>
    <row r="1048560" ht="12.75" customHeight="1"/>
    <row r="1048561" ht="12.75" customHeight="1"/>
    <row r="1048562" ht="12.75" customHeight="1"/>
    <row r="1048563" ht="12.75" customHeight="1"/>
    <row r="1048564" ht="12.75" customHeight="1"/>
    <row r="1048565" ht="12.75" customHeight="1"/>
    <row r="1048566" ht="12.75" customHeight="1"/>
    <row r="1048567" ht="12.75" customHeight="1"/>
    <row r="1048568" ht="12.75" customHeight="1"/>
    <row r="1048569" ht="12.75" customHeight="1"/>
    <row r="1048570" ht="12.75" customHeight="1"/>
    <row r="1048571" ht="12.75" customHeight="1"/>
    <row r="1048572" ht="12.75" customHeight="1"/>
    <row r="1048573" ht="12.75" customHeight="1"/>
    <row r="1048574" ht="12.75" customHeight="1"/>
    <row r="1048575" ht="12.75" customHeight="1"/>
    <row r="1048576" ht="12.75" customHeight="1"/>
  </sheetData>
  <mergeCells count="16">
    <mergeCell ref="A15:B16"/>
    <mergeCell ref="A17:B18"/>
    <mergeCell ref="B20:D20"/>
    <mergeCell ref="E20:F20"/>
    <mergeCell ref="A7:A9"/>
    <mergeCell ref="B7:B9"/>
    <mergeCell ref="A10:A12"/>
    <mergeCell ref="B10:B12"/>
    <mergeCell ref="A13:F13"/>
    <mergeCell ref="A14:B14"/>
    <mergeCell ref="A1:B3"/>
    <mergeCell ref="C1:F2"/>
    <mergeCell ref="C3:F3"/>
    <mergeCell ref="A4:F4"/>
    <mergeCell ref="A5:A6"/>
    <mergeCell ref="B5:B6"/>
  </mergeCells>
  <pageMargins left="0" right="0" top="0.39370078740157505" bottom="0.39370078740157505" header="0" footer="0"/>
  <pageSetup paperSize="0" fitToWidth="0" fitToHeight="0" pageOrder="overThenDown" orientation="landscape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1765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7</vt:i4>
      </vt:variant>
    </vt:vector>
  </HeadingPairs>
  <TitlesOfParts>
    <vt:vector size="11" baseType="lpstr">
      <vt:lpstr>Sheet</vt:lpstr>
      <vt:lpstr>Orçamento</vt:lpstr>
      <vt:lpstr>BDI</vt:lpstr>
      <vt:lpstr>Cronograma</vt:lpstr>
      <vt:lpstr>BDI!Area_de_impressao</vt:lpstr>
      <vt:lpstr>Orçamento!Area_de_impressao</vt:lpstr>
      <vt:lpstr>Orçamento!Excel_BuiltIn__FilterDatabase</vt:lpstr>
      <vt:lpstr>BDI!Excel_BuiltIn_Print_Area</vt:lpstr>
      <vt:lpstr>Orçamento!Excel_BuiltIn_Print_Area</vt:lpstr>
      <vt:lpstr>Orçamento!Excel_BuiltIn_Print_Titles</vt:lpstr>
      <vt:lpstr>Sheet!Excel_BuiltIn_Print_Titles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Stocco</dc:creator>
  <cp:lastModifiedBy>Adriana Stocco</cp:lastModifiedBy>
  <cp:revision>132</cp:revision>
  <cp:lastPrinted>2023-09-29T11:59:43Z</cp:lastPrinted>
  <dcterms:created xsi:type="dcterms:W3CDTF">2023-04-04T15:24:08Z</dcterms:created>
  <dcterms:modified xsi:type="dcterms:W3CDTF">2023-10-02T13:23:49Z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19.2.7.0</vt:lpwstr>
  </property>
</Properties>
</file>