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2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wmf" ContentType="image/x-wmf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Planilha1" sheetId="1" state="visible" r:id="rId3"/>
    <sheet name="Planilha2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<sst xmlns="http://schemas.openxmlformats.org/spreadsheetml/2006/main" count="101" uniqueCount="56">
  <si>
    <t xml:space="preserve">MÉDIAS DOS ORÇAMENTOS</t>
  </si>
  <si>
    <t xml:space="preserve">ITEM</t>
  </si>
  <si>
    <t xml:space="preserve">DESCRIÇÃO</t>
  </si>
  <si>
    <t xml:space="preserve">QTD.</t>
  </si>
  <si>
    <t xml:space="preserve">UNIDADE</t>
  </si>
  <si>
    <t xml:space="preserve">TOTAL ANO</t>
  </si>
  <si>
    <t xml:space="preserve">VALOR UNIT.</t>
  </si>
  <si>
    <t xml:space="preserve">VALOR TOTAL</t>
  </si>
  <si>
    <t xml:space="preserve">MEDIDOR DE VELOCIDADE SEM MOSTRADOR DE VELOCIDADE (RADAR FIXO)</t>
  </si>
  <si>
    <t xml:space="preserve">1.1</t>
  </si>
  <si>
    <t xml:space="preserve">Locação de Equipamento</t>
  </si>
  <si>
    <t xml:space="preserve">Faixa/Mês</t>
  </si>
  <si>
    <t xml:space="preserve">1.2</t>
  </si>
  <si>
    <t xml:space="preserve">Serviço de Manutenção e Operação</t>
  </si>
  <si>
    <t xml:space="preserve">MEDIDOR DE VELOCIDADE COM MOSTRADOR (LOMBADA ELETRÔNICA)</t>
  </si>
  <si>
    <t xml:space="preserve">2.1</t>
  </si>
  <si>
    <t xml:space="preserve">2.2</t>
  </si>
  <si>
    <t xml:space="preserve">FISCALIZADOR DE AVANÇO DE SINAL VERMELHO COM CONTROLE DE VELOCIDADE (HÍBRIDO)</t>
  </si>
  <si>
    <t xml:space="preserve">3.1</t>
  </si>
  <si>
    <t xml:space="preserve">3.2</t>
  </si>
  <si>
    <t xml:space="preserve">EQUIPAMENTO ELETRÔNICO TIPO RADAR ESTÁTICO/PORTÁTIL</t>
  </si>
  <si>
    <t xml:space="preserve">4.1</t>
  </si>
  <si>
    <t xml:space="preserve">Equip/Mês</t>
  </si>
  <si>
    <t xml:space="preserve">4.2</t>
  </si>
  <si>
    <t xml:space="preserve">SOLUÇÃO DE AUTORIZAÇÃO DE VEÍCULOS RESTRITOS (AECT)</t>
  </si>
  <si>
    <t xml:space="preserve">5.1</t>
  </si>
  <si>
    <t xml:space="preserve">Fornecimento de licença</t>
  </si>
  <si>
    <t xml:space="preserve">Licença</t>
  </si>
  <si>
    <t xml:space="preserve">SOLUÇÃO MÓVEL DE COLETA DE IMAGEM E DADOS DE VEÍCULOS</t>
  </si>
  <si>
    <t xml:space="preserve">6.1</t>
  </si>
  <si>
    <t xml:space="preserve">TOTAL ANUAL</t>
  </si>
  <si>
    <t xml:space="preserve">TOTAL MENSAL</t>
  </si>
  <si>
    <t xml:space="preserve">CRONOGRAMA FÍSICO / FINANCEIRO</t>
  </si>
  <si>
    <t xml:space="preserve">OBJETO: Fiscalização Eletrônica</t>
  </si>
  <si>
    <t xml:space="preserve">TOTAL ITEM</t>
  </si>
  <si>
    <t xml:space="preserve">1º</t>
  </si>
  <si>
    <t xml:space="preserve">2º</t>
  </si>
  <si>
    <t xml:space="preserve">3º</t>
  </si>
  <si>
    <t xml:space="preserve">4º</t>
  </si>
  <si>
    <t xml:space="preserve">5º</t>
  </si>
  <si>
    <t xml:space="preserve">6º</t>
  </si>
  <si>
    <t xml:space="preserve">7º</t>
  </si>
  <si>
    <t xml:space="preserve">8º</t>
  </si>
  <si>
    <t xml:space="preserve">9º</t>
  </si>
  <si>
    <t xml:space="preserve">10º</t>
  </si>
  <si>
    <t xml:space="preserve">11º</t>
  </si>
  <si>
    <t xml:space="preserve">12º</t>
  </si>
  <si>
    <t xml:space="preserve">13º</t>
  </si>
  <si>
    <t xml:space="preserve">14º</t>
  </si>
  <si>
    <t xml:space="preserve">( UNID / R$ )</t>
  </si>
  <si>
    <t xml:space="preserve">MÊS</t>
  </si>
  <si>
    <t xml:space="preserve">TOTAL GERAL:</t>
  </si>
  <si>
    <t xml:space="preserve">DESEMBOLSO TOTAL DO MÊS (R$):</t>
  </si>
  <si>
    <t xml:space="preserve">MENSAL</t>
  </si>
  <si>
    <t xml:space="preserve">ACUM.</t>
  </si>
  <si>
    <t xml:space="preserve">PERCENTUAL: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</si>
</sst>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R$-416]\ #,##0.00;[RED]\-[$R$-416]\ #,##0.00"/>
    <numFmt numFmtId="166" formatCode="#,##0.00;[RED]#,##0.00"/>
    <numFmt numFmtId="167" formatCode="00"/>
    <numFmt numFmtId="168" formatCode="0%"/>
    <numFmt numFmtId="169" formatCode="#,##0"/>
    <numFmt numFmtId="170" formatCode="* #,##0.00\ ;\-* #,##0.00\ ;* \-#\ ;@\ "/>
    <numFmt numFmtId="171" formatCode="0.00"/>
    <numFmt numFmtId="172" formatCode="0.00%"/>
    <numFmt numFmtId="173" formatCode="&quot;R$ &quot;#,##0.00;[RED]&quot;R$ &quot;#,##0.00"/>
    <numFmt numFmtId="174" formatCode="#,##0.00"/>
  </numFmts>
  <fonts count="1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Times New Roman"/>
      <family val="1"/>
    </font>
    <font>
      <b val="true"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Arial"/>
      <family val="2"/>
    </font>
    <font>
      <b val="true"/>
      <sz val="14"/>
      <name val="Arial"/>
      <family val="2"/>
    </font>
    <font>
      <b val="true"/>
      <sz val="10"/>
      <color rgb="FF0000FF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1"/>
      <name val="Arial"/>
      <family val="2"/>
    </font>
    <font>
      <sz val="11"/>
      <color rgb="FF000000"/>
      <name val="Liberation Sans1"/>
      <family val="0"/>
    </font>
    <font>
      <b val="true"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CCCC"/>
        <bgColor rgb="FFC0C0C0"/>
      </patternFill>
    </fill>
    <fill>
      <patternFill patternType="solid">
        <fgColor rgb="FFF2F2F2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CC"/>
      </patternFill>
    </fill>
    <fill>
      <patternFill patternType="solid">
        <fgColor rgb="FF00CCFF"/>
        <bgColor rgb="FF33CC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13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1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5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1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6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1" fillId="6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11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11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11" fillId="6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6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1" fillId="5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11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1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1" fillId="4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4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6840</xdr:colOff>
      <xdr:row>0</xdr:row>
      <xdr:rowOff>26280</xdr:rowOff>
    </xdr:from>
    <xdr:to>
      <xdr:col>0</xdr:col>
      <xdr:colOff>810720</xdr:colOff>
      <xdr:row>2</xdr:row>
      <xdr:rowOff>346320</xdr:rowOff>
    </xdr:to>
    <xdr:pic>
      <xdr:nvPicPr>
        <xdr:cNvPr id="0" name="Picture 4" descr=""/>
        <xdr:cNvPicPr/>
      </xdr:nvPicPr>
      <xdr:blipFill>
        <a:blip r:embed="rId1"/>
        <a:stretch/>
      </xdr:blipFill>
      <xdr:spPr>
        <a:xfrm>
          <a:off x="6840" y="26280"/>
          <a:ext cx="803880" cy="742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1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B6" activeCellId="0" sqref="B6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6.29"/>
    <col collapsed="false" customWidth="true" hidden="false" outlineLevel="0" max="2" min="2" style="0" width="31.98"/>
    <col collapsed="false" customWidth="true" hidden="false" outlineLevel="0" max="3" min="3" style="0" width="7.91"/>
    <col collapsed="false" customWidth="true" hidden="false" outlineLevel="0" max="5" min="5" style="0" width="10.62"/>
    <col collapsed="false" customWidth="true" hidden="false" outlineLevel="0" max="6" min="6" style="0" width="14.31"/>
    <col collapsed="false" customWidth="true" hidden="false" outlineLevel="0" max="7" min="7" style="0" width="15.61"/>
  </cols>
  <sheetData>
    <row r="1" customFormat="false" ht="1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3" customFormat="false" ht="26.85" hidden="false" customHeight="false" outlineLevel="0" collapsed="false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2" t="s">
        <v>6</v>
      </c>
      <c r="G3" s="2" t="s">
        <v>7</v>
      </c>
    </row>
    <row r="4" customFormat="false" ht="19.85" hidden="false" customHeight="true" outlineLevel="0" collapsed="false">
      <c r="A4" s="4" t="n">
        <v>1</v>
      </c>
      <c r="B4" s="5" t="s">
        <v>8</v>
      </c>
      <c r="C4" s="5"/>
      <c r="D4" s="5"/>
      <c r="E4" s="5"/>
      <c r="F4" s="5"/>
      <c r="G4" s="5"/>
    </row>
    <row r="5" customFormat="false" ht="15" hidden="false" customHeight="false" outlineLevel="0" collapsed="false">
      <c r="A5" s="6" t="s">
        <v>9</v>
      </c>
      <c r="B5" s="7" t="s">
        <v>10</v>
      </c>
      <c r="C5" s="6" t="n">
        <v>33</v>
      </c>
      <c r="D5" s="6" t="s">
        <v>11</v>
      </c>
      <c r="E5" s="8" t="n">
        <v>396</v>
      </c>
      <c r="F5" s="9" t="n">
        <v>5186.66666666667</v>
      </c>
      <c r="G5" s="9" t="n">
        <f aca="false">E5*F5</f>
        <v>2053920</v>
      </c>
    </row>
    <row r="6" customFormat="false" ht="26.85" hidden="false" customHeight="false" outlineLevel="0" collapsed="false">
      <c r="A6" s="6" t="s">
        <v>12</v>
      </c>
      <c r="B6" s="7" t="s">
        <v>13</v>
      </c>
      <c r="C6" s="6" t="n">
        <v>33</v>
      </c>
      <c r="D6" s="6" t="s">
        <v>11</v>
      </c>
      <c r="E6" s="8" t="n">
        <v>396</v>
      </c>
      <c r="F6" s="9" t="n">
        <v>1846.66666666667</v>
      </c>
      <c r="G6" s="9" t="n">
        <f aca="false">E6*F6</f>
        <v>731280.000000001</v>
      </c>
    </row>
    <row r="7" customFormat="false" ht="15" hidden="false" customHeight="true" outlineLevel="0" collapsed="false">
      <c r="A7" s="4" t="n">
        <v>2</v>
      </c>
      <c r="B7" s="5" t="s">
        <v>14</v>
      </c>
      <c r="C7" s="5"/>
      <c r="D7" s="5"/>
      <c r="E7" s="5"/>
      <c r="F7" s="5"/>
      <c r="G7" s="5"/>
    </row>
    <row r="8" customFormat="false" ht="15" hidden="false" customHeight="false" outlineLevel="0" collapsed="false">
      <c r="A8" s="6" t="s">
        <v>15</v>
      </c>
      <c r="B8" s="7" t="s">
        <v>10</v>
      </c>
      <c r="C8" s="6" t="n">
        <v>14</v>
      </c>
      <c r="D8" s="6" t="s">
        <v>11</v>
      </c>
      <c r="E8" s="8" t="n">
        <v>168</v>
      </c>
      <c r="F8" s="9" t="n">
        <v>6333.33333333333</v>
      </c>
      <c r="G8" s="9" t="n">
        <f aca="false">E8*F8</f>
        <v>1064000</v>
      </c>
    </row>
    <row r="9" customFormat="false" ht="26.85" hidden="false" customHeight="false" outlineLevel="0" collapsed="false">
      <c r="A9" s="6" t="s">
        <v>16</v>
      </c>
      <c r="B9" s="7" t="s">
        <v>13</v>
      </c>
      <c r="C9" s="6" t="n">
        <v>14</v>
      </c>
      <c r="D9" s="6" t="s">
        <v>11</v>
      </c>
      <c r="E9" s="8" t="n">
        <v>168</v>
      </c>
      <c r="F9" s="9" t="n">
        <v>1953.33333333333</v>
      </c>
      <c r="G9" s="9" t="n">
        <f aca="false">E9*F9</f>
        <v>328160</v>
      </c>
    </row>
    <row r="10" customFormat="false" ht="26.85" hidden="false" customHeight="true" outlineLevel="0" collapsed="false">
      <c r="A10" s="4" t="n">
        <v>3</v>
      </c>
      <c r="B10" s="5" t="s">
        <v>17</v>
      </c>
      <c r="C10" s="5"/>
      <c r="D10" s="5"/>
      <c r="E10" s="5"/>
      <c r="F10" s="5"/>
      <c r="G10" s="5"/>
    </row>
    <row r="11" customFormat="false" ht="15" hidden="false" customHeight="false" outlineLevel="0" collapsed="false">
      <c r="A11" s="6" t="s">
        <v>18</v>
      </c>
      <c r="B11" s="7" t="s">
        <v>10</v>
      </c>
      <c r="C11" s="6" t="n">
        <v>13</v>
      </c>
      <c r="D11" s="6" t="s">
        <v>11</v>
      </c>
      <c r="E11" s="8" t="n">
        <v>156</v>
      </c>
      <c r="F11" s="9" t="n">
        <v>6520</v>
      </c>
      <c r="G11" s="9" t="n">
        <f aca="false">E11*F11</f>
        <v>1017120</v>
      </c>
    </row>
    <row r="12" customFormat="false" ht="26.85" hidden="false" customHeight="false" outlineLevel="0" collapsed="false">
      <c r="A12" s="6" t="s">
        <v>19</v>
      </c>
      <c r="B12" s="7" t="s">
        <v>13</v>
      </c>
      <c r="C12" s="6" t="n">
        <v>13</v>
      </c>
      <c r="D12" s="6" t="s">
        <v>11</v>
      </c>
      <c r="E12" s="8" t="n">
        <v>156</v>
      </c>
      <c r="F12" s="9" t="n">
        <v>1900</v>
      </c>
      <c r="G12" s="9" t="n">
        <f aca="false">E12*F12</f>
        <v>296400</v>
      </c>
    </row>
    <row r="13" customFormat="false" ht="15" hidden="false" customHeight="true" outlineLevel="0" collapsed="false">
      <c r="A13" s="4" t="n">
        <v>4</v>
      </c>
      <c r="B13" s="5" t="s">
        <v>20</v>
      </c>
      <c r="C13" s="5"/>
      <c r="D13" s="5"/>
      <c r="E13" s="5"/>
      <c r="F13" s="5"/>
      <c r="G13" s="5"/>
    </row>
    <row r="14" customFormat="false" ht="15" hidden="false" customHeight="false" outlineLevel="0" collapsed="false">
      <c r="A14" s="6" t="s">
        <v>21</v>
      </c>
      <c r="B14" s="7" t="s">
        <v>10</v>
      </c>
      <c r="C14" s="6" t="n">
        <v>1</v>
      </c>
      <c r="D14" s="6" t="s">
        <v>22</v>
      </c>
      <c r="E14" s="8" t="n">
        <v>12</v>
      </c>
      <c r="F14" s="9" t="n">
        <v>18669.3333333333</v>
      </c>
      <c r="G14" s="9" t="n">
        <f aca="false">E14*F14</f>
        <v>224032</v>
      </c>
    </row>
    <row r="15" customFormat="false" ht="26.85" hidden="false" customHeight="false" outlineLevel="0" collapsed="false">
      <c r="A15" s="6" t="s">
        <v>23</v>
      </c>
      <c r="B15" s="7" t="s">
        <v>13</v>
      </c>
      <c r="C15" s="6" t="n">
        <v>1</v>
      </c>
      <c r="D15" s="6" t="s">
        <v>22</v>
      </c>
      <c r="E15" s="8" t="n">
        <v>12</v>
      </c>
      <c r="F15" s="9" t="n">
        <v>1862</v>
      </c>
      <c r="G15" s="9" t="n">
        <f aca="false">E15*F15</f>
        <v>22344</v>
      </c>
    </row>
    <row r="16" customFormat="false" ht="15" hidden="false" customHeight="true" outlineLevel="0" collapsed="false">
      <c r="A16" s="4" t="n">
        <v>5</v>
      </c>
      <c r="B16" s="5" t="s">
        <v>24</v>
      </c>
      <c r="C16" s="5"/>
      <c r="D16" s="5"/>
      <c r="E16" s="5"/>
      <c r="F16" s="5"/>
      <c r="G16" s="5"/>
    </row>
    <row r="17" customFormat="false" ht="15" hidden="false" customHeight="false" outlineLevel="0" collapsed="false">
      <c r="A17" s="6" t="s">
        <v>25</v>
      </c>
      <c r="B17" s="10" t="s">
        <v>26</v>
      </c>
      <c r="C17" s="6" t="n">
        <v>1</v>
      </c>
      <c r="D17" s="6" t="s">
        <v>27</v>
      </c>
      <c r="E17" s="8" t="n">
        <v>12</v>
      </c>
      <c r="F17" s="9" t="n">
        <v>19230</v>
      </c>
      <c r="G17" s="9" t="n">
        <f aca="false">E17*F17</f>
        <v>230760</v>
      </c>
    </row>
    <row r="18" customFormat="false" ht="15" hidden="false" customHeight="true" outlineLevel="0" collapsed="false">
      <c r="A18" s="4" t="n">
        <v>6</v>
      </c>
      <c r="B18" s="5" t="s">
        <v>28</v>
      </c>
      <c r="C18" s="5"/>
      <c r="D18" s="5"/>
      <c r="E18" s="5"/>
      <c r="F18" s="5"/>
      <c r="G18" s="5"/>
    </row>
    <row r="19" customFormat="false" ht="15" hidden="false" customHeight="false" outlineLevel="0" collapsed="false">
      <c r="A19" s="6" t="s">
        <v>29</v>
      </c>
      <c r="B19" s="10" t="s">
        <v>10</v>
      </c>
      <c r="C19" s="6" t="n">
        <v>1</v>
      </c>
      <c r="D19" s="6" t="s">
        <v>22</v>
      </c>
      <c r="E19" s="8" t="n">
        <v>12</v>
      </c>
      <c r="F19" s="9" t="n">
        <v>4340</v>
      </c>
      <c r="G19" s="9" t="n">
        <f aca="false">E19*F19</f>
        <v>52080</v>
      </c>
    </row>
    <row r="20" customFormat="false" ht="15" hidden="false" customHeight="false" outlineLevel="0" collapsed="false">
      <c r="E20" s="11" t="s">
        <v>30</v>
      </c>
      <c r="F20" s="11"/>
      <c r="G20" s="9" t="n">
        <f aca="false">G5+G6+G8+G9+G11+G12+G14+G15+G17+G19</f>
        <v>6020096</v>
      </c>
    </row>
    <row r="21" customFormat="false" ht="15" hidden="false" customHeight="false" outlineLevel="0" collapsed="false">
      <c r="E21" s="11" t="s">
        <v>31</v>
      </c>
      <c r="F21" s="11"/>
      <c r="G21" s="9" t="n">
        <f aca="false">G20/12</f>
        <v>501674.666666667</v>
      </c>
    </row>
  </sheetData>
  <mergeCells count="9">
    <mergeCell ref="A1:G1"/>
    <mergeCell ref="B4:G4"/>
    <mergeCell ref="B7:G7"/>
    <mergeCell ref="B10:G10"/>
    <mergeCell ref="B13:G13"/>
    <mergeCell ref="B16:G16"/>
    <mergeCell ref="B18:G18"/>
    <mergeCell ref="E20:F20"/>
    <mergeCell ref="E21:F21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8" scale="67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42"/>
  <sheetViews>
    <sheetView showFormulas="false" showGridLines="true" showRowColHeaders="true" showZeros="true" rightToLeft="false" tabSelected="true" showOutlineSymbols="true" defaultGridColor="true" view="normal" topLeftCell="C19" colorId="64" zoomScale="100" zoomScaleNormal="100" zoomScalePageLayoutView="100" workbookViewId="0">
      <selection pane="topLeft" activeCell="J47" activeCellId="0" sqref="J47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2" min="2" style="0" width="25.37"/>
    <col collapsed="false" customWidth="true" hidden="false" outlineLevel="0" max="3" min="3" style="0" width="17.56"/>
    <col collapsed="false" customWidth="true" hidden="false" outlineLevel="0" max="4" min="4" style="0" width="15.32"/>
    <col collapsed="false" customWidth="true" hidden="false" outlineLevel="0" max="6" min="5" style="0" width="11.24"/>
    <col collapsed="false" customWidth="true" hidden="false" outlineLevel="0" max="18" min="7" style="0" width="15.32"/>
  </cols>
  <sheetData>
    <row r="1" customFormat="false" ht="12.8" hidden="false" customHeight="false" outlineLevel="0" collapsed="false">
      <c r="A1" s="12"/>
      <c r="B1" s="13" t="s">
        <v>32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customFormat="false" ht="20.45" hidden="false" customHeight="true" outlineLevel="0" collapsed="false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customFormat="false" ht="30.1" hidden="false" customHeight="true" outlineLevel="0" collapsed="false">
      <c r="A3" s="12"/>
      <c r="B3" s="14" t="s">
        <v>33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customFormat="false" ht="17" hidden="false" customHeight="false" outlineLevel="0" collapsed="false">
      <c r="A4" s="15"/>
      <c r="B4" s="15"/>
      <c r="C4" s="15"/>
      <c r="D4" s="15"/>
    </row>
    <row r="5" customFormat="false" ht="14.65" hidden="false" customHeight="false" outlineLevel="0" collapsed="false">
      <c r="A5" s="16" t="s">
        <v>1</v>
      </c>
      <c r="B5" s="16" t="s">
        <v>2</v>
      </c>
      <c r="C5" s="16"/>
      <c r="D5" s="17" t="s">
        <v>34</v>
      </c>
      <c r="E5" s="17" t="s">
        <v>35</v>
      </c>
      <c r="F5" s="17" t="s">
        <v>36</v>
      </c>
      <c r="G5" s="17" t="s">
        <v>37</v>
      </c>
      <c r="H5" s="17" t="s">
        <v>38</v>
      </c>
      <c r="I5" s="17" t="s">
        <v>39</v>
      </c>
      <c r="J5" s="17" t="s">
        <v>40</v>
      </c>
      <c r="K5" s="17" t="s">
        <v>41</v>
      </c>
      <c r="L5" s="17" t="s">
        <v>42</v>
      </c>
      <c r="M5" s="17" t="s">
        <v>43</v>
      </c>
      <c r="N5" s="17" t="s">
        <v>44</v>
      </c>
      <c r="O5" s="17" t="s">
        <v>45</v>
      </c>
      <c r="P5" s="17" t="s">
        <v>46</v>
      </c>
      <c r="Q5" s="17" t="s">
        <v>47</v>
      </c>
      <c r="R5" s="17" t="s">
        <v>48</v>
      </c>
    </row>
    <row r="6" customFormat="false" ht="14.65" hidden="false" customHeight="false" outlineLevel="0" collapsed="false">
      <c r="A6" s="16"/>
      <c r="B6" s="16"/>
      <c r="C6" s="16"/>
      <c r="D6" s="17" t="s">
        <v>49</v>
      </c>
      <c r="E6" s="17" t="s">
        <v>50</v>
      </c>
      <c r="F6" s="17" t="s">
        <v>50</v>
      </c>
      <c r="G6" s="17" t="s">
        <v>50</v>
      </c>
      <c r="H6" s="17" t="s">
        <v>50</v>
      </c>
      <c r="I6" s="17" t="s">
        <v>50</v>
      </c>
      <c r="J6" s="17" t="s">
        <v>50</v>
      </c>
      <c r="K6" s="17" t="s">
        <v>50</v>
      </c>
      <c r="L6" s="17" t="s">
        <v>50</v>
      </c>
      <c r="M6" s="17" t="s">
        <v>50</v>
      </c>
      <c r="N6" s="17" t="s">
        <v>50</v>
      </c>
      <c r="O6" s="17" t="s">
        <v>50</v>
      </c>
      <c r="P6" s="17" t="s">
        <v>50</v>
      </c>
      <c r="Q6" s="17" t="s">
        <v>50</v>
      </c>
      <c r="R6" s="17" t="s">
        <v>50</v>
      </c>
    </row>
    <row r="7" customFormat="false" ht="19.85" hidden="false" customHeight="true" outlineLevel="0" collapsed="false">
      <c r="A7" s="18" t="n">
        <v>1</v>
      </c>
      <c r="B7" s="19" t="s">
        <v>8</v>
      </c>
      <c r="C7" s="19" t="s">
        <v>10</v>
      </c>
      <c r="D7" s="20" t="n">
        <f aca="false">SUM(E7:R7)</f>
        <v>396</v>
      </c>
      <c r="E7" s="21"/>
      <c r="F7" s="21"/>
      <c r="G7" s="22" t="n">
        <f aca="false">Planilha1!$C$5</f>
        <v>33</v>
      </c>
      <c r="H7" s="22" t="n">
        <f aca="false">Planilha1!$C$5</f>
        <v>33</v>
      </c>
      <c r="I7" s="22" t="n">
        <f aca="false">Planilha1!$C$5</f>
        <v>33</v>
      </c>
      <c r="J7" s="22" t="n">
        <f aca="false">Planilha1!$C$5</f>
        <v>33</v>
      </c>
      <c r="K7" s="22" t="n">
        <f aca="false">Planilha1!$C$5</f>
        <v>33</v>
      </c>
      <c r="L7" s="22" t="n">
        <f aca="false">Planilha1!$C$5</f>
        <v>33</v>
      </c>
      <c r="M7" s="22" t="n">
        <f aca="false">Planilha1!$C$5</f>
        <v>33</v>
      </c>
      <c r="N7" s="22" t="n">
        <f aca="false">Planilha1!$C$5</f>
        <v>33</v>
      </c>
      <c r="O7" s="22" t="n">
        <f aca="false">Planilha1!$C$5</f>
        <v>33</v>
      </c>
      <c r="P7" s="22" t="n">
        <f aca="false">Planilha1!$C$5</f>
        <v>33</v>
      </c>
      <c r="Q7" s="22" t="n">
        <f aca="false">Planilha1!$C$5</f>
        <v>33</v>
      </c>
      <c r="R7" s="22" t="n">
        <f aca="false">Planilha1!$C$5</f>
        <v>33</v>
      </c>
    </row>
    <row r="8" customFormat="false" ht="9.9" hidden="false" customHeight="true" outlineLevel="0" collapsed="false">
      <c r="A8" s="18"/>
      <c r="B8" s="19"/>
      <c r="C8" s="19"/>
      <c r="D8" s="23"/>
      <c r="E8" s="21"/>
      <c r="F8" s="21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</row>
    <row r="9" customFormat="false" ht="19.85" hidden="false" customHeight="true" outlineLevel="0" collapsed="false">
      <c r="A9" s="18"/>
      <c r="B9" s="19"/>
      <c r="C9" s="19"/>
      <c r="D9" s="25" t="n">
        <f aca="false">SUM(E9:R9)</f>
        <v>2053920</v>
      </c>
      <c r="E9" s="21"/>
      <c r="F9" s="21"/>
      <c r="G9" s="26" t="n">
        <f aca="false">Planilha1!$F$5*G7</f>
        <v>171160</v>
      </c>
      <c r="H9" s="26" t="n">
        <f aca="false">Planilha1!$F$5*H7</f>
        <v>171160</v>
      </c>
      <c r="I9" s="26" t="n">
        <f aca="false">Planilha1!$F$5*I7</f>
        <v>171160</v>
      </c>
      <c r="J9" s="26" t="n">
        <f aca="false">Planilha1!$F$5*J7</f>
        <v>171160</v>
      </c>
      <c r="K9" s="26" t="n">
        <f aca="false">Planilha1!$F$5*K7</f>
        <v>171160</v>
      </c>
      <c r="L9" s="26" t="n">
        <f aca="false">Planilha1!$F$5*L7</f>
        <v>171160</v>
      </c>
      <c r="M9" s="26" t="n">
        <f aca="false">Planilha1!$F$5*M7</f>
        <v>171160</v>
      </c>
      <c r="N9" s="26" t="n">
        <f aca="false">Planilha1!$F$5*N7</f>
        <v>171160</v>
      </c>
      <c r="O9" s="26" t="n">
        <f aca="false">Planilha1!$F$5*O7</f>
        <v>171160</v>
      </c>
      <c r="P9" s="26" t="n">
        <f aca="false">Planilha1!$F$5*P7</f>
        <v>171160</v>
      </c>
      <c r="Q9" s="26" t="n">
        <f aca="false">Planilha1!$F$5*Q7</f>
        <v>171160</v>
      </c>
      <c r="R9" s="26" t="n">
        <f aca="false">Planilha1!$F$5*R7</f>
        <v>171160</v>
      </c>
    </row>
    <row r="10" customFormat="false" ht="19.85" hidden="false" customHeight="true" outlineLevel="0" collapsed="false">
      <c r="A10" s="18"/>
      <c r="B10" s="19"/>
      <c r="C10" s="19" t="s">
        <v>13</v>
      </c>
      <c r="D10" s="20" t="n">
        <f aca="false">SUM(E10:R10)</f>
        <v>396</v>
      </c>
      <c r="E10" s="21"/>
      <c r="F10" s="21"/>
      <c r="G10" s="27" t="n">
        <f aca="false">Planilha1!$C$6</f>
        <v>33</v>
      </c>
      <c r="H10" s="27" t="n">
        <f aca="false">Planilha1!$C$6</f>
        <v>33</v>
      </c>
      <c r="I10" s="27" t="n">
        <f aca="false">Planilha1!$C$6</f>
        <v>33</v>
      </c>
      <c r="J10" s="27" t="n">
        <f aca="false">Planilha1!$C$6</f>
        <v>33</v>
      </c>
      <c r="K10" s="27" t="n">
        <f aca="false">Planilha1!$C$6</f>
        <v>33</v>
      </c>
      <c r="L10" s="27" t="n">
        <f aca="false">Planilha1!$C$6</f>
        <v>33</v>
      </c>
      <c r="M10" s="27" t="n">
        <f aca="false">Planilha1!$C$6</f>
        <v>33</v>
      </c>
      <c r="N10" s="27" t="n">
        <f aca="false">Planilha1!$C$6</f>
        <v>33</v>
      </c>
      <c r="O10" s="27" t="n">
        <f aca="false">Planilha1!$C$6</f>
        <v>33</v>
      </c>
      <c r="P10" s="27" t="n">
        <f aca="false">Planilha1!$C$6</f>
        <v>33</v>
      </c>
      <c r="Q10" s="27" t="n">
        <f aca="false">Planilha1!$C$6</f>
        <v>33</v>
      </c>
      <c r="R10" s="27" t="n">
        <f aca="false">Planilha1!$C$6</f>
        <v>33</v>
      </c>
    </row>
    <row r="11" customFormat="false" ht="9.9" hidden="false" customHeight="true" outlineLevel="0" collapsed="false">
      <c r="A11" s="18"/>
      <c r="B11" s="19"/>
      <c r="C11" s="19"/>
      <c r="D11" s="28"/>
      <c r="E11" s="21"/>
      <c r="F11" s="21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</row>
    <row r="12" customFormat="false" ht="19.85" hidden="false" customHeight="true" outlineLevel="0" collapsed="false">
      <c r="A12" s="18"/>
      <c r="B12" s="19"/>
      <c r="C12" s="19"/>
      <c r="D12" s="25" t="n">
        <f aca="false">SUM(E12:R12)</f>
        <v>731280.000000001</v>
      </c>
      <c r="E12" s="21"/>
      <c r="F12" s="21"/>
      <c r="G12" s="26" t="n">
        <f aca="false">Planilha1!$F$6*G10</f>
        <v>60940.0000000001</v>
      </c>
      <c r="H12" s="26" t="n">
        <f aca="false">Planilha1!$F$6*H10</f>
        <v>60940.0000000001</v>
      </c>
      <c r="I12" s="26" t="n">
        <f aca="false">Planilha1!$F$6*I10</f>
        <v>60940.0000000001</v>
      </c>
      <c r="J12" s="26" t="n">
        <f aca="false">Planilha1!$F$6*J10</f>
        <v>60940.0000000001</v>
      </c>
      <c r="K12" s="26" t="n">
        <f aca="false">Planilha1!$F$6*K10</f>
        <v>60940.0000000001</v>
      </c>
      <c r="L12" s="26" t="n">
        <f aca="false">Planilha1!$F$6*L10</f>
        <v>60940.0000000001</v>
      </c>
      <c r="M12" s="26" t="n">
        <f aca="false">Planilha1!$F$6*M10</f>
        <v>60940.0000000001</v>
      </c>
      <c r="N12" s="26" t="n">
        <f aca="false">Planilha1!$F$6*N10</f>
        <v>60940.0000000001</v>
      </c>
      <c r="O12" s="26" t="n">
        <f aca="false">Planilha1!$F$6*O10</f>
        <v>60940.0000000001</v>
      </c>
      <c r="P12" s="26" t="n">
        <f aca="false">Planilha1!$F$6*P10</f>
        <v>60940.0000000001</v>
      </c>
      <c r="Q12" s="26" t="n">
        <f aca="false">Planilha1!$F$6*Q10</f>
        <v>60940.0000000001</v>
      </c>
      <c r="R12" s="26" t="n">
        <f aca="false">Planilha1!$F$6*R10</f>
        <v>60940.0000000001</v>
      </c>
    </row>
    <row r="13" customFormat="false" ht="19.85" hidden="false" customHeight="true" outlineLevel="0" collapsed="false">
      <c r="A13" s="18" t="n">
        <v>2</v>
      </c>
      <c r="B13" s="30" t="s">
        <v>14</v>
      </c>
      <c r="C13" s="19" t="s">
        <v>10</v>
      </c>
      <c r="D13" s="20" t="n">
        <f aca="false">SUM(E13:R13)</f>
        <v>168</v>
      </c>
      <c r="E13" s="31"/>
      <c r="F13" s="31"/>
      <c r="G13" s="32" t="n">
        <f aca="false">Planilha1!$C$8</f>
        <v>14</v>
      </c>
      <c r="H13" s="32" t="n">
        <f aca="false">Planilha1!$C$8</f>
        <v>14</v>
      </c>
      <c r="I13" s="32" t="n">
        <f aca="false">Planilha1!$C$8</f>
        <v>14</v>
      </c>
      <c r="J13" s="32" t="n">
        <f aca="false">Planilha1!$C$8</f>
        <v>14</v>
      </c>
      <c r="K13" s="32" t="n">
        <f aca="false">Planilha1!$C$8</f>
        <v>14</v>
      </c>
      <c r="L13" s="32" t="n">
        <f aca="false">Planilha1!$C$8</f>
        <v>14</v>
      </c>
      <c r="M13" s="32" t="n">
        <f aca="false">Planilha1!$C$8</f>
        <v>14</v>
      </c>
      <c r="N13" s="32" t="n">
        <f aca="false">Planilha1!$C$8</f>
        <v>14</v>
      </c>
      <c r="O13" s="32" t="n">
        <f aca="false">Planilha1!$C$8</f>
        <v>14</v>
      </c>
      <c r="P13" s="32" t="n">
        <f aca="false">Planilha1!$C$8</f>
        <v>14</v>
      </c>
      <c r="Q13" s="32" t="n">
        <f aca="false">Planilha1!$C$8</f>
        <v>14</v>
      </c>
      <c r="R13" s="32" t="n">
        <f aca="false">Planilha1!$C$8</f>
        <v>14</v>
      </c>
    </row>
    <row r="14" customFormat="false" ht="9.9" hidden="false" customHeight="true" outlineLevel="0" collapsed="false">
      <c r="A14" s="18"/>
      <c r="B14" s="30"/>
      <c r="C14" s="30"/>
      <c r="D14" s="23"/>
      <c r="E14" s="21"/>
      <c r="F14" s="21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</row>
    <row r="15" customFormat="false" ht="19.85" hidden="false" customHeight="true" outlineLevel="0" collapsed="false">
      <c r="A15" s="18"/>
      <c r="B15" s="30"/>
      <c r="C15" s="30"/>
      <c r="D15" s="25" t="n">
        <f aca="false">SUM(E15:R15)</f>
        <v>1064000</v>
      </c>
      <c r="E15" s="21"/>
      <c r="F15" s="21"/>
      <c r="G15" s="26" t="n">
        <f aca="false">Planilha1!$F$8*G13</f>
        <v>88666.6666666666</v>
      </c>
      <c r="H15" s="26" t="n">
        <f aca="false">Planilha1!$F$8*H13</f>
        <v>88666.6666666666</v>
      </c>
      <c r="I15" s="26" t="n">
        <f aca="false">Planilha1!$F$8*I13</f>
        <v>88666.6666666666</v>
      </c>
      <c r="J15" s="26" t="n">
        <f aca="false">Planilha1!$F$8*J13</f>
        <v>88666.6666666666</v>
      </c>
      <c r="K15" s="26" t="n">
        <f aca="false">Planilha1!$F$8*K13</f>
        <v>88666.6666666666</v>
      </c>
      <c r="L15" s="26" t="n">
        <f aca="false">Planilha1!$F$8*L13</f>
        <v>88666.6666666666</v>
      </c>
      <c r="M15" s="26" t="n">
        <f aca="false">Planilha1!$F$8*M13</f>
        <v>88666.6666666666</v>
      </c>
      <c r="N15" s="26" t="n">
        <f aca="false">Planilha1!$F$8*N13</f>
        <v>88666.6666666666</v>
      </c>
      <c r="O15" s="26" t="n">
        <f aca="false">Planilha1!$F$8*O13</f>
        <v>88666.6666666666</v>
      </c>
      <c r="P15" s="26" t="n">
        <f aca="false">Planilha1!$F$8*P13</f>
        <v>88666.6666666666</v>
      </c>
      <c r="Q15" s="26" t="n">
        <f aca="false">Planilha1!$F$8*Q13</f>
        <v>88666.6666666666</v>
      </c>
      <c r="R15" s="26" t="n">
        <f aca="false">Planilha1!$F$8*R13</f>
        <v>88666.6666666666</v>
      </c>
    </row>
    <row r="16" customFormat="false" ht="19.85" hidden="false" customHeight="true" outlineLevel="0" collapsed="false">
      <c r="A16" s="18"/>
      <c r="B16" s="30"/>
      <c r="C16" s="19" t="s">
        <v>13</v>
      </c>
      <c r="D16" s="20" t="n">
        <f aca="false">SUM(E16:R16)</f>
        <v>168</v>
      </c>
      <c r="E16" s="21"/>
      <c r="F16" s="21"/>
      <c r="G16" s="27" t="n">
        <f aca="false">Planilha1!$C$9</f>
        <v>14</v>
      </c>
      <c r="H16" s="27" t="n">
        <f aca="false">Planilha1!$C$9</f>
        <v>14</v>
      </c>
      <c r="I16" s="27" t="n">
        <f aca="false">Planilha1!$C$9</f>
        <v>14</v>
      </c>
      <c r="J16" s="27" t="n">
        <f aca="false">Planilha1!$C$9</f>
        <v>14</v>
      </c>
      <c r="K16" s="27" t="n">
        <f aca="false">Planilha1!$C$9</f>
        <v>14</v>
      </c>
      <c r="L16" s="27" t="n">
        <f aca="false">Planilha1!$C$9</f>
        <v>14</v>
      </c>
      <c r="M16" s="27" t="n">
        <f aca="false">Planilha1!$C$9</f>
        <v>14</v>
      </c>
      <c r="N16" s="27" t="n">
        <f aca="false">Planilha1!$C$9</f>
        <v>14</v>
      </c>
      <c r="O16" s="27" t="n">
        <f aca="false">Planilha1!$C$9</f>
        <v>14</v>
      </c>
      <c r="P16" s="27" t="n">
        <f aca="false">Planilha1!$C$9</f>
        <v>14</v>
      </c>
      <c r="Q16" s="27" t="n">
        <f aca="false">Planilha1!$C$9</f>
        <v>14</v>
      </c>
      <c r="R16" s="27" t="n">
        <f aca="false">Planilha1!$C$9</f>
        <v>14</v>
      </c>
    </row>
    <row r="17" customFormat="false" ht="9.9" hidden="false" customHeight="true" outlineLevel="0" collapsed="false">
      <c r="A17" s="18"/>
      <c r="B17" s="30"/>
      <c r="C17" s="30"/>
      <c r="D17" s="28"/>
      <c r="E17" s="21"/>
      <c r="F17" s="21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</row>
    <row r="18" customFormat="false" ht="19.85" hidden="false" customHeight="true" outlineLevel="0" collapsed="false">
      <c r="A18" s="18"/>
      <c r="B18" s="30"/>
      <c r="C18" s="30"/>
      <c r="D18" s="25" t="n">
        <f aca="false">SUM(E18:R18)</f>
        <v>328160</v>
      </c>
      <c r="E18" s="21"/>
      <c r="F18" s="21"/>
      <c r="G18" s="26" t="n">
        <f aca="false">Planilha1!$F$9*G16</f>
        <v>27346.6666666666</v>
      </c>
      <c r="H18" s="26" t="n">
        <f aca="false">Planilha1!$F$9*H16</f>
        <v>27346.6666666666</v>
      </c>
      <c r="I18" s="26" t="n">
        <f aca="false">Planilha1!$F$9*I16</f>
        <v>27346.6666666666</v>
      </c>
      <c r="J18" s="26" t="n">
        <f aca="false">Planilha1!$F$9*J16</f>
        <v>27346.6666666666</v>
      </c>
      <c r="K18" s="26" t="n">
        <f aca="false">Planilha1!$F$9*K16</f>
        <v>27346.6666666666</v>
      </c>
      <c r="L18" s="26" t="n">
        <f aca="false">Planilha1!$F$9*L16</f>
        <v>27346.6666666666</v>
      </c>
      <c r="M18" s="26" t="n">
        <f aca="false">Planilha1!$F$9*M16</f>
        <v>27346.6666666666</v>
      </c>
      <c r="N18" s="26" t="n">
        <f aca="false">Planilha1!$F$9*N16</f>
        <v>27346.6666666666</v>
      </c>
      <c r="O18" s="26" t="n">
        <f aca="false">Planilha1!$F$9*O16</f>
        <v>27346.6666666666</v>
      </c>
      <c r="P18" s="26" t="n">
        <f aca="false">Planilha1!$F$9*P16</f>
        <v>27346.6666666666</v>
      </c>
      <c r="Q18" s="26" t="n">
        <f aca="false">Planilha1!$F$9*Q16</f>
        <v>27346.6666666666</v>
      </c>
      <c r="R18" s="26" t="n">
        <f aca="false">Planilha1!$F$9*R16</f>
        <v>27346.6666666666</v>
      </c>
    </row>
    <row r="19" customFormat="false" ht="19.85" hidden="false" customHeight="true" outlineLevel="0" collapsed="false">
      <c r="A19" s="18" t="n">
        <v>3</v>
      </c>
      <c r="B19" s="19" t="s">
        <v>17</v>
      </c>
      <c r="C19" s="19" t="s">
        <v>10</v>
      </c>
      <c r="D19" s="20" t="n">
        <f aca="false">SUM(E19:R19)</f>
        <v>156</v>
      </c>
      <c r="E19" s="21"/>
      <c r="F19" s="21"/>
      <c r="G19" s="22" t="n">
        <f aca="false">Planilha1!$C$11</f>
        <v>13</v>
      </c>
      <c r="H19" s="22" t="n">
        <f aca="false">Planilha1!$C$11</f>
        <v>13</v>
      </c>
      <c r="I19" s="22" t="n">
        <f aca="false">Planilha1!$C$11</f>
        <v>13</v>
      </c>
      <c r="J19" s="22" t="n">
        <f aca="false">Planilha1!$C$11</f>
        <v>13</v>
      </c>
      <c r="K19" s="22" t="n">
        <f aca="false">Planilha1!$C$11</f>
        <v>13</v>
      </c>
      <c r="L19" s="22" t="n">
        <f aca="false">Planilha1!$C$11</f>
        <v>13</v>
      </c>
      <c r="M19" s="22" t="n">
        <f aca="false">Planilha1!$C$11</f>
        <v>13</v>
      </c>
      <c r="N19" s="22" t="n">
        <f aca="false">Planilha1!$C$11</f>
        <v>13</v>
      </c>
      <c r="O19" s="22" t="n">
        <f aca="false">Planilha1!$C$11</f>
        <v>13</v>
      </c>
      <c r="P19" s="22" t="n">
        <f aca="false">Planilha1!$C$11</f>
        <v>13</v>
      </c>
      <c r="Q19" s="22" t="n">
        <f aca="false">Planilha1!$C$11</f>
        <v>13</v>
      </c>
      <c r="R19" s="22" t="n">
        <f aca="false">Planilha1!$C$11</f>
        <v>13</v>
      </c>
    </row>
    <row r="20" customFormat="false" ht="9.9" hidden="false" customHeight="true" outlineLevel="0" collapsed="false">
      <c r="A20" s="18"/>
      <c r="B20" s="19"/>
      <c r="C20" s="19"/>
      <c r="D20" s="23"/>
      <c r="E20" s="21"/>
      <c r="F20" s="21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</row>
    <row r="21" customFormat="false" ht="19.85" hidden="false" customHeight="true" outlineLevel="0" collapsed="false">
      <c r="A21" s="18"/>
      <c r="B21" s="19"/>
      <c r="C21" s="19"/>
      <c r="D21" s="25" t="n">
        <f aca="false">SUM(E21:R21)</f>
        <v>1017120</v>
      </c>
      <c r="E21" s="21"/>
      <c r="F21" s="21"/>
      <c r="G21" s="26" t="n">
        <f aca="false">Planilha1!$F$11*G19</f>
        <v>84760</v>
      </c>
      <c r="H21" s="26" t="n">
        <f aca="false">Planilha1!$F$11*H19</f>
        <v>84760</v>
      </c>
      <c r="I21" s="26" t="n">
        <f aca="false">Planilha1!$F$11*I19</f>
        <v>84760</v>
      </c>
      <c r="J21" s="26" t="n">
        <f aca="false">Planilha1!$F$11*J19</f>
        <v>84760</v>
      </c>
      <c r="K21" s="26" t="n">
        <f aca="false">Planilha1!$F$11*K19</f>
        <v>84760</v>
      </c>
      <c r="L21" s="26" t="n">
        <f aca="false">Planilha1!$F$11*L19</f>
        <v>84760</v>
      </c>
      <c r="M21" s="26" t="n">
        <f aca="false">Planilha1!$F$11*M19</f>
        <v>84760</v>
      </c>
      <c r="N21" s="26" t="n">
        <f aca="false">Planilha1!$F$11*N19</f>
        <v>84760</v>
      </c>
      <c r="O21" s="26" t="n">
        <f aca="false">Planilha1!$F$11*O19</f>
        <v>84760</v>
      </c>
      <c r="P21" s="26" t="n">
        <f aca="false">Planilha1!$F$11*P19</f>
        <v>84760</v>
      </c>
      <c r="Q21" s="26" t="n">
        <f aca="false">Planilha1!$F$11*Q19</f>
        <v>84760</v>
      </c>
      <c r="R21" s="26" t="n">
        <f aca="false">Planilha1!$F$11*R19</f>
        <v>84760</v>
      </c>
    </row>
    <row r="22" customFormat="false" ht="19.85" hidden="false" customHeight="true" outlineLevel="0" collapsed="false">
      <c r="A22" s="18"/>
      <c r="B22" s="19"/>
      <c r="C22" s="19" t="s">
        <v>13</v>
      </c>
      <c r="D22" s="20" t="n">
        <f aca="false">SUM(E22:R22)</f>
        <v>156</v>
      </c>
      <c r="E22" s="21"/>
      <c r="F22" s="21"/>
      <c r="G22" s="27" t="n">
        <f aca="false">Planilha1!$C$12</f>
        <v>13</v>
      </c>
      <c r="H22" s="27" t="n">
        <f aca="false">Planilha1!$C$12</f>
        <v>13</v>
      </c>
      <c r="I22" s="27" t="n">
        <f aca="false">Planilha1!$C$12</f>
        <v>13</v>
      </c>
      <c r="J22" s="27" t="n">
        <f aca="false">Planilha1!$C$12</f>
        <v>13</v>
      </c>
      <c r="K22" s="27" t="n">
        <f aca="false">Planilha1!$C$12</f>
        <v>13</v>
      </c>
      <c r="L22" s="27" t="n">
        <f aca="false">Planilha1!$C$12</f>
        <v>13</v>
      </c>
      <c r="M22" s="27" t="n">
        <f aca="false">Planilha1!$C$12</f>
        <v>13</v>
      </c>
      <c r="N22" s="27" t="n">
        <f aca="false">Planilha1!$C$12</f>
        <v>13</v>
      </c>
      <c r="O22" s="27" t="n">
        <f aca="false">Planilha1!$C$12</f>
        <v>13</v>
      </c>
      <c r="P22" s="27" t="n">
        <f aca="false">Planilha1!$C$12</f>
        <v>13</v>
      </c>
      <c r="Q22" s="27" t="n">
        <f aca="false">Planilha1!$C$12</f>
        <v>13</v>
      </c>
      <c r="R22" s="27" t="n">
        <f aca="false">Planilha1!$C$12</f>
        <v>13</v>
      </c>
    </row>
    <row r="23" customFormat="false" ht="9.9" hidden="false" customHeight="true" outlineLevel="0" collapsed="false">
      <c r="A23" s="18"/>
      <c r="B23" s="19"/>
      <c r="C23" s="19"/>
      <c r="D23" s="28"/>
      <c r="E23" s="21"/>
      <c r="F23" s="21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</row>
    <row r="24" customFormat="false" ht="19.85" hidden="false" customHeight="true" outlineLevel="0" collapsed="false">
      <c r="A24" s="18"/>
      <c r="B24" s="19"/>
      <c r="C24" s="19"/>
      <c r="D24" s="25" t="n">
        <f aca="false">SUM(E24:R24)</f>
        <v>296400</v>
      </c>
      <c r="E24" s="21"/>
      <c r="F24" s="21"/>
      <c r="G24" s="26" t="n">
        <f aca="false">Planilha1!$F$12*G22</f>
        <v>24700</v>
      </c>
      <c r="H24" s="26" t="n">
        <f aca="false">Planilha1!$F$12*H22</f>
        <v>24700</v>
      </c>
      <c r="I24" s="26" t="n">
        <f aca="false">Planilha1!$F$12*I22</f>
        <v>24700</v>
      </c>
      <c r="J24" s="26" t="n">
        <f aca="false">Planilha1!$F$12*J22</f>
        <v>24700</v>
      </c>
      <c r="K24" s="26" t="n">
        <f aca="false">Planilha1!$F$12*K22</f>
        <v>24700</v>
      </c>
      <c r="L24" s="26" t="n">
        <f aca="false">Planilha1!$F$12*L22</f>
        <v>24700</v>
      </c>
      <c r="M24" s="26" t="n">
        <f aca="false">Planilha1!$F$12*M22</f>
        <v>24700</v>
      </c>
      <c r="N24" s="26" t="n">
        <f aca="false">Planilha1!$F$12*N22</f>
        <v>24700</v>
      </c>
      <c r="O24" s="26" t="n">
        <f aca="false">Planilha1!$F$12*O22</f>
        <v>24700</v>
      </c>
      <c r="P24" s="26" t="n">
        <f aca="false">Planilha1!$F$12*P22</f>
        <v>24700</v>
      </c>
      <c r="Q24" s="26" t="n">
        <f aca="false">Planilha1!$F$12*Q22</f>
        <v>24700</v>
      </c>
      <c r="R24" s="26" t="n">
        <f aca="false">Planilha1!$F$12*R22</f>
        <v>24700</v>
      </c>
    </row>
    <row r="25" customFormat="false" ht="19.85" hidden="false" customHeight="true" outlineLevel="0" collapsed="false">
      <c r="A25" s="18" t="n">
        <v>4</v>
      </c>
      <c r="B25" s="19" t="s">
        <v>20</v>
      </c>
      <c r="C25" s="19" t="s">
        <v>10</v>
      </c>
      <c r="D25" s="20" t="n">
        <f aca="false">SUM(E25:R25)</f>
        <v>12</v>
      </c>
      <c r="E25" s="21"/>
      <c r="F25" s="21"/>
      <c r="G25" s="22" t="n">
        <f aca="false">Planilha1!$C$14</f>
        <v>1</v>
      </c>
      <c r="H25" s="22" t="n">
        <f aca="false">Planilha1!$C$15</f>
        <v>1</v>
      </c>
      <c r="I25" s="22" t="n">
        <f aca="false">Planilha1!$C$15</f>
        <v>1</v>
      </c>
      <c r="J25" s="22" t="n">
        <f aca="false">Planilha1!$C$15</f>
        <v>1</v>
      </c>
      <c r="K25" s="22" t="n">
        <f aca="false">Planilha1!$C$15</f>
        <v>1</v>
      </c>
      <c r="L25" s="22" t="n">
        <f aca="false">Planilha1!$C$15</f>
        <v>1</v>
      </c>
      <c r="M25" s="22" t="n">
        <f aca="false">Planilha1!$C$15</f>
        <v>1</v>
      </c>
      <c r="N25" s="22" t="n">
        <f aca="false">Planilha1!$C$15</f>
        <v>1</v>
      </c>
      <c r="O25" s="22" t="n">
        <f aca="false">Planilha1!$C$15</f>
        <v>1</v>
      </c>
      <c r="P25" s="22" t="n">
        <f aca="false">Planilha1!$C$15</f>
        <v>1</v>
      </c>
      <c r="Q25" s="22" t="n">
        <f aca="false">Planilha1!$C$15</f>
        <v>1</v>
      </c>
      <c r="R25" s="22" t="n">
        <f aca="false">Planilha1!$C$15</f>
        <v>1</v>
      </c>
    </row>
    <row r="26" customFormat="false" ht="9.9" hidden="false" customHeight="true" outlineLevel="0" collapsed="false">
      <c r="A26" s="18"/>
      <c r="B26" s="19"/>
      <c r="C26" s="19"/>
      <c r="D26" s="23"/>
      <c r="E26" s="21"/>
      <c r="F26" s="21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</row>
    <row r="27" customFormat="false" ht="19.85" hidden="false" customHeight="true" outlineLevel="0" collapsed="false">
      <c r="A27" s="18"/>
      <c r="B27" s="19"/>
      <c r="C27" s="19"/>
      <c r="D27" s="25" t="n">
        <f aca="false">SUM(E27:R27)</f>
        <v>224032</v>
      </c>
      <c r="E27" s="21"/>
      <c r="F27" s="21"/>
      <c r="G27" s="26" t="n">
        <f aca="false">Planilha1!$F$14*G25</f>
        <v>18669.3333333333</v>
      </c>
      <c r="H27" s="26" t="n">
        <f aca="false">Planilha1!$F$14*H25</f>
        <v>18669.3333333333</v>
      </c>
      <c r="I27" s="26" t="n">
        <f aca="false">Planilha1!$F$14*I25</f>
        <v>18669.3333333333</v>
      </c>
      <c r="J27" s="26" t="n">
        <f aca="false">Planilha1!$F$14*J25</f>
        <v>18669.3333333333</v>
      </c>
      <c r="K27" s="26" t="n">
        <f aca="false">Planilha1!$F$14*K25</f>
        <v>18669.3333333333</v>
      </c>
      <c r="L27" s="26" t="n">
        <f aca="false">Planilha1!$F$14*L25</f>
        <v>18669.3333333333</v>
      </c>
      <c r="M27" s="26" t="n">
        <f aca="false">Planilha1!$F$14*M25</f>
        <v>18669.3333333333</v>
      </c>
      <c r="N27" s="26" t="n">
        <f aca="false">Planilha1!$F$14*N25</f>
        <v>18669.3333333333</v>
      </c>
      <c r="O27" s="26" t="n">
        <f aca="false">Planilha1!$F$14*O25</f>
        <v>18669.3333333333</v>
      </c>
      <c r="P27" s="26" t="n">
        <f aca="false">Planilha1!$F$14*P25</f>
        <v>18669.3333333333</v>
      </c>
      <c r="Q27" s="26" t="n">
        <f aca="false">Planilha1!$F$14*Q25</f>
        <v>18669.3333333333</v>
      </c>
      <c r="R27" s="26" t="n">
        <f aca="false">Planilha1!$F$14*R25</f>
        <v>18669.3333333333</v>
      </c>
    </row>
    <row r="28" customFormat="false" ht="19.85" hidden="false" customHeight="true" outlineLevel="0" collapsed="false">
      <c r="A28" s="18"/>
      <c r="B28" s="19"/>
      <c r="C28" s="19" t="s">
        <v>13</v>
      </c>
      <c r="D28" s="20" t="n">
        <f aca="false">SUM(E28:R28)</f>
        <v>12</v>
      </c>
      <c r="E28" s="21"/>
      <c r="F28" s="21"/>
      <c r="G28" s="22" t="n">
        <f aca="false">Planilha1!$C$15</f>
        <v>1</v>
      </c>
      <c r="H28" s="22" t="n">
        <f aca="false">Planilha1!$C$15</f>
        <v>1</v>
      </c>
      <c r="I28" s="22" t="n">
        <f aca="false">Planilha1!$C$15</f>
        <v>1</v>
      </c>
      <c r="J28" s="22" t="n">
        <f aca="false">Planilha1!$C$15</f>
        <v>1</v>
      </c>
      <c r="K28" s="22" t="n">
        <f aca="false">Planilha1!$C$15</f>
        <v>1</v>
      </c>
      <c r="L28" s="22" t="n">
        <f aca="false">Planilha1!$C$15</f>
        <v>1</v>
      </c>
      <c r="M28" s="22" t="n">
        <f aca="false">Planilha1!$C$15</f>
        <v>1</v>
      </c>
      <c r="N28" s="22" t="n">
        <f aca="false">Planilha1!$C$15</f>
        <v>1</v>
      </c>
      <c r="O28" s="22" t="n">
        <f aca="false">Planilha1!$C$15</f>
        <v>1</v>
      </c>
      <c r="P28" s="22" t="n">
        <f aca="false">Planilha1!$C$15</f>
        <v>1</v>
      </c>
      <c r="Q28" s="22" t="n">
        <f aca="false">Planilha1!$C$15</f>
        <v>1</v>
      </c>
      <c r="R28" s="22" t="n">
        <f aca="false">Planilha1!$C$15</f>
        <v>1</v>
      </c>
    </row>
    <row r="29" customFormat="false" ht="9.9" hidden="false" customHeight="true" outlineLevel="0" collapsed="false">
      <c r="A29" s="18"/>
      <c r="B29" s="19"/>
      <c r="C29" s="19"/>
      <c r="D29" s="28"/>
      <c r="E29" s="21"/>
      <c r="F29" s="21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</row>
    <row r="30" customFormat="false" ht="19.85" hidden="false" customHeight="true" outlineLevel="0" collapsed="false">
      <c r="A30" s="18"/>
      <c r="B30" s="19"/>
      <c r="C30" s="19"/>
      <c r="D30" s="25" t="n">
        <f aca="false">SUM(E30:R30)</f>
        <v>22344</v>
      </c>
      <c r="E30" s="21"/>
      <c r="F30" s="21"/>
      <c r="G30" s="26" t="n">
        <f aca="false">Planilha1!$F$15*G28</f>
        <v>1862</v>
      </c>
      <c r="H30" s="26" t="n">
        <f aca="false">Planilha1!$F$15*H28</f>
        <v>1862</v>
      </c>
      <c r="I30" s="26" t="n">
        <f aca="false">Planilha1!$F$15*I28</f>
        <v>1862</v>
      </c>
      <c r="J30" s="26" t="n">
        <f aca="false">Planilha1!$F$15*J28</f>
        <v>1862</v>
      </c>
      <c r="K30" s="26" t="n">
        <f aca="false">Planilha1!$F$15*K28</f>
        <v>1862</v>
      </c>
      <c r="L30" s="26" t="n">
        <f aca="false">Planilha1!$F$15*L28</f>
        <v>1862</v>
      </c>
      <c r="M30" s="26" t="n">
        <f aca="false">Planilha1!$F$15*M28</f>
        <v>1862</v>
      </c>
      <c r="N30" s="26" t="n">
        <f aca="false">Planilha1!$F$15*N28</f>
        <v>1862</v>
      </c>
      <c r="O30" s="26" t="n">
        <f aca="false">Planilha1!$F$15*O28</f>
        <v>1862</v>
      </c>
      <c r="P30" s="26" t="n">
        <f aca="false">Planilha1!$F$15*P28</f>
        <v>1862</v>
      </c>
      <c r="Q30" s="26" t="n">
        <f aca="false">Planilha1!$F$15*Q28</f>
        <v>1862</v>
      </c>
      <c r="R30" s="26" t="n">
        <f aca="false">Planilha1!$F$15*R28</f>
        <v>1862</v>
      </c>
    </row>
    <row r="31" customFormat="false" ht="19.85" hidden="false" customHeight="true" outlineLevel="0" collapsed="false">
      <c r="A31" s="18" t="n">
        <v>5</v>
      </c>
      <c r="B31" s="19" t="s">
        <v>24</v>
      </c>
      <c r="C31" s="19"/>
      <c r="D31" s="20" t="n">
        <f aca="false">SUM(E31:R31)</f>
        <v>12</v>
      </c>
      <c r="E31" s="21"/>
      <c r="F31" s="21"/>
      <c r="G31" s="32" t="n">
        <f aca="false">Planilha1!$C$17</f>
        <v>1</v>
      </c>
      <c r="H31" s="32" t="n">
        <f aca="false">Planilha1!$C$17</f>
        <v>1</v>
      </c>
      <c r="I31" s="32" t="n">
        <f aca="false">Planilha1!$C$17</f>
        <v>1</v>
      </c>
      <c r="J31" s="32" t="n">
        <f aca="false">Planilha1!$C$17</f>
        <v>1</v>
      </c>
      <c r="K31" s="32" t="n">
        <f aca="false">Planilha1!$C$17</f>
        <v>1</v>
      </c>
      <c r="L31" s="32" t="n">
        <f aca="false">Planilha1!$C$17</f>
        <v>1</v>
      </c>
      <c r="M31" s="32" t="n">
        <f aca="false">Planilha1!$C$17</f>
        <v>1</v>
      </c>
      <c r="N31" s="32" t="n">
        <f aca="false">Planilha1!$C$17</f>
        <v>1</v>
      </c>
      <c r="O31" s="32" t="n">
        <f aca="false">Planilha1!$C$17</f>
        <v>1</v>
      </c>
      <c r="P31" s="32" t="n">
        <f aca="false">Planilha1!$C$17</f>
        <v>1</v>
      </c>
      <c r="Q31" s="32" t="n">
        <f aca="false">Planilha1!$C$17</f>
        <v>1</v>
      </c>
      <c r="R31" s="32" t="n">
        <f aca="false">Planilha1!$C$17</f>
        <v>1</v>
      </c>
    </row>
    <row r="32" customFormat="false" ht="9.9" hidden="false" customHeight="true" outlineLevel="0" collapsed="false">
      <c r="A32" s="18"/>
      <c r="B32" s="19"/>
      <c r="C32" s="19"/>
      <c r="D32" s="23"/>
      <c r="E32" s="21"/>
      <c r="F32" s="21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</row>
    <row r="33" customFormat="false" ht="19.85" hidden="false" customHeight="true" outlineLevel="0" collapsed="false">
      <c r="A33" s="18"/>
      <c r="B33" s="19"/>
      <c r="C33" s="19"/>
      <c r="D33" s="25" t="n">
        <f aca="false">SUM(E33:R33)</f>
        <v>230760</v>
      </c>
      <c r="E33" s="21"/>
      <c r="F33" s="21"/>
      <c r="G33" s="26" t="n">
        <f aca="false">Planilha1!$F$17*G31</f>
        <v>19230</v>
      </c>
      <c r="H33" s="26" t="n">
        <f aca="false">Planilha1!$F$17*H31</f>
        <v>19230</v>
      </c>
      <c r="I33" s="26" t="n">
        <f aca="false">Planilha1!$F$17*I31</f>
        <v>19230</v>
      </c>
      <c r="J33" s="26" t="n">
        <f aca="false">Planilha1!$F$17*J31</f>
        <v>19230</v>
      </c>
      <c r="K33" s="26" t="n">
        <f aca="false">Planilha1!$F$17*K31</f>
        <v>19230</v>
      </c>
      <c r="L33" s="26" t="n">
        <f aca="false">Planilha1!$F$17*L31</f>
        <v>19230</v>
      </c>
      <c r="M33" s="26" t="n">
        <f aca="false">Planilha1!$F$17*M31</f>
        <v>19230</v>
      </c>
      <c r="N33" s="26" t="n">
        <f aca="false">Planilha1!$F$17*N31</f>
        <v>19230</v>
      </c>
      <c r="O33" s="26" t="n">
        <f aca="false">Planilha1!$F$17*O31</f>
        <v>19230</v>
      </c>
      <c r="P33" s="26" t="n">
        <f aca="false">Planilha1!$F$17*P31</f>
        <v>19230</v>
      </c>
      <c r="Q33" s="26" t="n">
        <f aca="false">Planilha1!$F$17*Q31</f>
        <v>19230</v>
      </c>
      <c r="R33" s="26" t="n">
        <f aca="false">Planilha1!$F$17*R31</f>
        <v>19230</v>
      </c>
    </row>
    <row r="34" customFormat="false" ht="19.85" hidden="false" customHeight="true" outlineLevel="0" collapsed="false">
      <c r="A34" s="18" t="n">
        <v>6</v>
      </c>
      <c r="B34" s="19" t="s">
        <v>28</v>
      </c>
      <c r="C34" s="19"/>
      <c r="D34" s="20" t="n">
        <f aca="false">SUM(E34:R34)</f>
        <v>12</v>
      </c>
      <c r="E34" s="21"/>
      <c r="F34" s="21"/>
      <c r="G34" s="32" t="n">
        <f aca="false">Planilha1!$C$19</f>
        <v>1</v>
      </c>
      <c r="H34" s="32" t="n">
        <f aca="false">Planilha1!$C$19</f>
        <v>1</v>
      </c>
      <c r="I34" s="32" t="n">
        <f aca="false">Planilha1!$C$19</f>
        <v>1</v>
      </c>
      <c r="J34" s="32" t="n">
        <f aca="false">Planilha1!$C$19</f>
        <v>1</v>
      </c>
      <c r="K34" s="32" t="n">
        <f aca="false">Planilha1!$C$19</f>
        <v>1</v>
      </c>
      <c r="L34" s="32" t="n">
        <f aca="false">Planilha1!$C$19</f>
        <v>1</v>
      </c>
      <c r="M34" s="32" t="n">
        <f aca="false">Planilha1!$C$19</f>
        <v>1</v>
      </c>
      <c r="N34" s="32" t="n">
        <f aca="false">Planilha1!$C$19</f>
        <v>1</v>
      </c>
      <c r="O34" s="32" t="n">
        <f aca="false">Planilha1!$C$19</f>
        <v>1</v>
      </c>
      <c r="P34" s="32" t="n">
        <f aca="false">Planilha1!$C$19</f>
        <v>1</v>
      </c>
      <c r="Q34" s="32" t="n">
        <f aca="false">Planilha1!$C$19</f>
        <v>1</v>
      </c>
      <c r="R34" s="32" t="n">
        <f aca="false">Planilha1!$C$19</f>
        <v>1</v>
      </c>
    </row>
    <row r="35" customFormat="false" ht="9.9" hidden="false" customHeight="true" outlineLevel="0" collapsed="false">
      <c r="A35" s="18"/>
      <c r="B35" s="19"/>
      <c r="C35" s="19"/>
      <c r="D35" s="23"/>
      <c r="E35" s="21"/>
      <c r="F35" s="21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</row>
    <row r="36" customFormat="false" ht="19.85" hidden="false" customHeight="true" outlineLevel="0" collapsed="false">
      <c r="A36" s="18"/>
      <c r="B36" s="19"/>
      <c r="C36" s="19"/>
      <c r="D36" s="25" t="n">
        <f aca="false">SUM(E36:R36)</f>
        <v>52080</v>
      </c>
      <c r="E36" s="21"/>
      <c r="F36" s="21"/>
      <c r="G36" s="26" t="n">
        <f aca="false">Planilha1!$F$19*G34</f>
        <v>4340</v>
      </c>
      <c r="H36" s="26" t="n">
        <f aca="false">Planilha1!$F$19*H34</f>
        <v>4340</v>
      </c>
      <c r="I36" s="26" t="n">
        <f aca="false">Planilha1!$F$19*I34</f>
        <v>4340</v>
      </c>
      <c r="J36" s="26" t="n">
        <f aca="false">Planilha1!$F$19*J34</f>
        <v>4340</v>
      </c>
      <c r="K36" s="26" t="n">
        <f aca="false">Planilha1!$F$19*K34</f>
        <v>4340</v>
      </c>
      <c r="L36" s="26" t="n">
        <f aca="false">Planilha1!$F$19*L34</f>
        <v>4340</v>
      </c>
      <c r="M36" s="26" t="n">
        <f aca="false">Planilha1!$F$19*M34</f>
        <v>4340</v>
      </c>
      <c r="N36" s="26" t="n">
        <f aca="false">Planilha1!$F$19*N34</f>
        <v>4340</v>
      </c>
      <c r="O36" s="26" t="n">
        <f aca="false">Planilha1!$F$19*O34</f>
        <v>4340</v>
      </c>
      <c r="P36" s="26" t="n">
        <f aca="false">Planilha1!$F$19*P34</f>
        <v>4340</v>
      </c>
      <c r="Q36" s="26" t="n">
        <f aca="false">Planilha1!$F$19*Q34</f>
        <v>4340</v>
      </c>
      <c r="R36" s="26" t="n">
        <f aca="false">Planilha1!$F$19*R34</f>
        <v>4340</v>
      </c>
    </row>
    <row r="37" customFormat="false" ht="14.65" hidden="false" customHeight="false" outlineLevel="0" collapsed="false">
      <c r="A37" s="33"/>
      <c r="B37" s="33"/>
      <c r="C37" s="33"/>
      <c r="D37" s="33"/>
      <c r="E37" s="33"/>
      <c r="F37" s="33"/>
      <c r="G37" s="33"/>
      <c r="H37" s="33"/>
    </row>
    <row r="38" customFormat="false" ht="14.65" hidden="false" customHeight="false" outlineLevel="0" collapsed="false">
      <c r="A38" s="17" t="s">
        <v>51</v>
      </c>
      <c r="B38" s="17"/>
      <c r="C38" s="17"/>
      <c r="D38" s="34" t="n">
        <f aca="false">SUM(D9,D12,D15,D18,D21,D24,D27,D30,D33,D36)</f>
        <v>6020096</v>
      </c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</row>
    <row r="39" customFormat="false" ht="14.65" hidden="false" customHeight="true" outlineLevel="0" collapsed="false">
      <c r="A39" s="36" t="s">
        <v>52</v>
      </c>
      <c r="B39" s="36"/>
      <c r="C39" s="36"/>
      <c r="D39" s="37" t="s">
        <v>53</v>
      </c>
      <c r="E39" s="38" t="n">
        <f aca="false">SUM(E9,E12,E15,E18,E21,E24,E27,E30,E33,E36)</f>
        <v>0</v>
      </c>
      <c r="F39" s="38" t="n">
        <f aca="false">SUM(F9,F12,F15,F18,F21,F24,F27,F30,F33,F36)</f>
        <v>0</v>
      </c>
      <c r="G39" s="38" t="n">
        <f aca="false">SUM(G9,G12,G15,G18,G21,G24,G27,G30,G33,G36)</f>
        <v>501674.666666667</v>
      </c>
      <c r="H39" s="38" t="n">
        <f aca="false">SUM(H9,H12,H15,H18,H21,H24,H27,H30,H33,H36)</f>
        <v>501674.666666667</v>
      </c>
      <c r="I39" s="38" t="n">
        <f aca="false">SUM(I9,I12,I15,I18,I21,I24,I27,I30,I33,I36)</f>
        <v>501674.666666667</v>
      </c>
      <c r="J39" s="38" t="n">
        <f aca="false">SUM(J9,J12,J15,J18,J21,J24,J27,J30,J33,J36)</f>
        <v>501674.666666667</v>
      </c>
      <c r="K39" s="38" t="n">
        <f aca="false">SUM(K9,K12,K15,K18,K21,K24,K27,K30,K33,K36)</f>
        <v>501674.666666667</v>
      </c>
      <c r="L39" s="38" t="n">
        <f aca="false">SUM(L9,L12,L15,L18,L21,L24,L27,L30,L33,L36)</f>
        <v>501674.666666667</v>
      </c>
      <c r="M39" s="38" t="n">
        <f aca="false">SUM(M9,M12,M15,M18,M21,M24,M27,M30,M33,M36)</f>
        <v>501674.666666667</v>
      </c>
      <c r="N39" s="38" t="n">
        <f aca="false">SUM(N9,N12,N15,N18,N21,N24,N27,N30,N33,N36)</f>
        <v>501674.666666667</v>
      </c>
      <c r="O39" s="38" t="n">
        <f aca="false">SUM(O9,O12,O15,O18,O21,O24,O27,O30,O33,O36)</f>
        <v>501674.666666667</v>
      </c>
      <c r="P39" s="38" t="n">
        <f aca="false">SUM(P9,P12,P15,P18,P21,P24,P27,P30,P33,P36)</f>
        <v>501674.666666667</v>
      </c>
      <c r="Q39" s="38" t="n">
        <f aca="false">SUM(Q9,Q12,Q15,Q18,Q21,Q24,Q27,Q30,Q33,Q36)</f>
        <v>501674.666666667</v>
      </c>
      <c r="R39" s="38" t="n">
        <f aca="false">SUM(R9,R12,R15,R18,R21,R24,R27,R30,R33,R36)</f>
        <v>501674.666666667</v>
      </c>
    </row>
    <row r="40" customFormat="false" ht="14.65" hidden="false" customHeight="false" outlineLevel="0" collapsed="false">
      <c r="A40" s="36"/>
      <c r="B40" s="36"/>
      <c r="C40" s="36"/>
      <c r="D40" s="37" t="s">
        <v>54</v>
      </c>
      <c r="E40" s="38" t="n">
        <f aca="false">E39</f>
        <v>0</v>
      </c>
      <c r="F40" s="38" t="n">
        <f aca="false">E40+F39</f>
        <v>0</v>
      </c>
      <c r="G40" s="38" t="n">
        <f aca="false">F40+G39</f>
        <v>501674.666666667</v>
      </c>
      <c r="H40" s="38" t="n">
        <f aca="false">G40+H39</f>
        <v>1003349.33333333</v>
      </c>
      <c r="I40" s="38" t="n">
        <f aca="false">H40+I39</f>
        <v>1505024</v>
      </c>
      <c r="J40" s="38" t="n">
        <f aca="false">I40+J39</f>
        <v>2006698.66666667</v>
      </c>
      <c r="K40" s="38" t="n">
        <f aca="false">J40+K39</f>
        <v>2508373.33333333</v>
      </c>
      <c r="L40" s="38" t="n">
        <f aca="false">K40+L39</f>
        <v>3010048</v>
      </c>
      <c r="M40" s="38" t="n">
        <f aca="false">L40+M39</f>
        <v>3511722.66666667</v>
      </c>
      <c r="N40" s="38" t="n">
        <f aca="false">M40+N39</f>
        <v>4013397.33333334</v>
      </c>
      <c r="O40" s="38" t="n">
        <f aca="false">N40+O39</f>
        <v>4515072</v>
      </c>
      <c r="P40" s="38" t="n">
        <f aca="false">O40+P39</f>
        <v>5016746.66666667</v>
      </c>
      <c r="Q40" s="38" t="n">
        <f aca="false">P40+Q39</f>
        <v>5518421.33333334</v>
      </c>
      <c r="R40" s="38" t="n">
        <f aca="false">Q40+R39</f>
        <v>6020096</v>
      </c>
    </row>
    <row r="41" customFormat="false" ht="14.65" hidden="false" customHeight="false" outlineLevel="0" collapsed="false">
      <c r="A41" s="16" t="s">
        <v>55</v>
      </c>
      <c r="B41" s="16"/>
      <c r="C41" s="16"/>
      <c r="D41" s="37" t="s">
        <v>53</v>
      </c>
      <c r="E41" s="35" t="n">
        <f aca="false">E39/$D$38</f>
        <v>0</v>
      </c>
      <c r="F41" s="35" t="n">
        <f aca="false">F39/$D$38</f>
        <v>0</v>
      </c>
      <c r="G41" s="35" t="n">
        <f aca="false">G39/$D$38</f>
        <v>0.0833333333333333</v>
      </c>
      <c r="H41" s="35" t="n">
        <f aca="false">H39/$D$38</f>
        <v>0.0833333333333333</v>
      </c>
      <c r="I41" s="35" t="n">
        <f aca="false">I39/$D$38</f>
        <v>0.0833333333333333</v>
      </c>
      <c r="J41" s="35" t="n">
        <f aca="false">J39/$D$38</f>
        <v>0.0833333333333333</v>
      </c>
      <c r="K41" s="35" t="n">
        <f aca="false">K39/$D$38</f>
        <v>0.0833333333333333</v>
      </c>
      <c r="L41" s="35" t="n">
        <f aca="false">L39/$D$38</f>
        <v>0.0833333333333333</v>
      </c>
      <c r="M41" s="35" t="n">
        <f aca="false">M39/$D$38</f>
        <v>0.0833333333333333</v>
      </c>
      <c r="N41" s="35" t="n">
        <f aca="false">N39/$D$38</f>
        <v>0.0833333333333333</v>
      </c>
      <c r="O41" s="35" t="n">
        <f aca="false">O39/$D$38</f>
        <v>0.0833333333333333</v>
      </c>
      <c r="P41" s="35" t="n">
        <f aca="false">P39/$D$38</f>
        <v>0.0833333333333333</v>
      </c>
      <c r="Q41" s="35" t="n">
        <f aca="false">Q39/$D$38</f>
        <v>0.0833333333333333</v>
      </c>
      <c r="R41" s="35" t="n">
        <f aca="false">R39/$D$38</f>
        <v>0.0833333333333333</v>
      </c>
    </row>
    <row r="42" customFormat="false" ht="14.65" hidden="false" customHeight="false" outlineLevel="0" collapsed="false">
      <c r="A42" s="16"/>
      <c r="B42" s="16"/>
      <c r="C42" s="16"/>
      <c r="D42" s="37" t="s">
        <v>54</v>
      </c>
      <c r="E42" s="35" t="n">
        <f aca="false">E41</f>
        <v>0</v>
      </c>
      <c r="F42" s="35" t="n">
        <f aca="false">E42+F41</f>
        <v>0</v>
      </c>
      <c r="G42" s="35" t="n">
        <f aca="false">F42+G41</f>
        <v>0.0833333333333333</v>
      </c>
      <c r="H42" s="35" t="n">
        <f aca="false">G42+H41</f>
        <v>0.166666666666667</v>
      </c>
      <c r="I42" s="35" t="n">
        <f aca="false">H42+I41</f>
        <v>0.25</v>
      </c>
      <c r="J42" s="35" t="n">
        <f aca="false">I42+J41</f>
        <v>0.333333333333333</v>
      </c>
      <c r="K42" s="35" t="n">
        <f aca="false">J42+K41</f>
        <v>0.416666666666667</v>
      </c>
      <c r="L42" s="35" t="n">
        <f aca="false">K42+L41</f>
        <v>0.5</v>
      </c>
      <c r="M42" s="35" t="n">
        <f aca="false">L42+M41</f>
        <v>0.583333333333333</v>
      </c>
      <c r="N42" s="35" t="n">
        <f aca="false">M42+N41</f>
        <v>0.666666666666667</v>
      </c>
      <c r="O42" s="35" t="n">
        <f aca="false">N42+O41</f>
        <v>0.75</v>
      </c>
      <c r="P42" s="35" t="n">
        <f aca="false">O42+P41</f>
        <v>0.833333333333333</v>
      </c>
      <c r="Q42" s="35" t="n">
        <f aca="false">P42+Q41</f>
        <v>0.916666666666667</v>
      </c>
      <c r="R42" s="35" t="n">
        <f aca="false">Q42+R41</f>
        <v>1</v>
      </c>
    </row>
  </sheetData>
  <mergeCells count="29">
    <mergeCell ref="A1:A3"/>
    <mergeCell ref="B1:R2"/>
    <mergeCell ref="B3:R3"/>
    <mergeCell ref="A5:A6"/>
    <mergeCell ref="B5:C6"/>
    <mergeCell ref="A7:A12"/>
    <mergeCell ref="B7:B12"/>
    <mergeCell ref="C7:C9"/>
    <mergeCell ref="C10:C12"/>
    <mergeCell ref="A13:A18"/>
    <mergeCell ref="B13:B18"/>
    <mergeCell ref="C13:C15"/>
    <mergeCell ref="C16:C18"/>
    <mergeCell ref="A19:A24"/>
    <mergeCell ref="B19:B24"/>
    <mergeCell ref="C19:C21"/>
    <mergeCell ref="C22:C24"/>
    <mergeCell ref="A25:A30"/>
    <mergeCell ref="B25:B30"/>
    <mergeCell ref="C25:C27"/>
    <mergeCell ref="C28:C30"/>
    <mergeCell ref="A31:A33"/>
    <mergeCell ref="B31:C33"/>
    <mergeCell ref="A34:A36"/>
    <mergeCell ref="B34:C36"/>
    <mergeCell ref="A37:H37"/>
    <mergeCell ref="A38:B38"/>
    <mergeCell ref="A39:B40"/>
    <mergeCell ref="A41:B42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8" scale="67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2025-08-19T07:48:14Z</dcterms:created>
  <dc:creator/>
  <dc:description/>
  <dc:language>pt-BR</dc:language>
  <cp:lastModifiedBy/>
  <cp:lastPrinted>2026-03-05T10:21:26Z</cp:lastPrinted>
  <dcterms:modified xsi:type="dcterms:W3CDTF">2026-03-05T10:48:06Z</dcterms:modified>
  <cp:revision>16</cp:revision>
  <dc:subject/>
  <dc:title/>
</cp:coreProperties>
</file>