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'Sheet'!$A$1:$BG$381</definedName>
  </definedNames>
  <calcPr fullCalcOnLoad="1"/>
</workbook>
</file>

<file path=xl/sharedStrings.xml><?xml version="1.0" encoding="utf-8"?>
<sst xmlns="http://schemas.openxmlformats.org/spreadsheetml/2006/main" count="217" uniqueCount="131">
  <si>
    <t>RELATÓRIO ANEXO 12</t>
  </si>
  <si>
    <t>Anexo 12 - Balanço Orçamentário</t>
  </si>
  <si>
    <t>Receitas Orçamentárias</t>
  </si>
  <si>
    <t>RECEITAS CORRENTES</t>
  </si>
  <si>
    <t xml:space="preserve">   Receita Tributária</t>
  </si>
  <si>
    <t xml:space="preserve">     Impostos</t>
  </si>
  <si>
    <t xml:space="preserve">     Taxas</t>
  </si>
  <si>
    <t xml:space="preserve">     Contribuição de Melhoria</t>
  </si>
  <si>
    <t xml:space="preserve">   Receita de Contribuições</t>
  </si>
  <si>
    <t xml:space="preserve">     Contribuições Sociais</t>
  </si>
  <si>
    <t xml:space="preserve">     Contribuição para o Custeio do Serviço de Iluminação Pública</t>
  </si>
  <si>
    <t xml:space="preserve">   Receita Patrimonial</t>
  </si>
  <si>
    <t xml:space="preserve">     Exploração do Patrimônio Imobiliário do Estado</t>
  </si>
  <si>
    <t xml:space="preserve">     Valores Mobiliários</t>
  </si>
  <si>
    <t xml:space="preserve">   Receita de Serviços</t>
  </si>
  <si>
    <t xml:space="preserve">   Transferências Correntes</t>
  </si>
  <si>
    <t xml:space="preserve">     Transferências da União e de suas Entidades</t>
  </si>
  <si>
    <t xml:space="preserve">     Transferências dos Estados e do Distrito Federal e de suas Entidades</t>
  </si>
  <si>
    <t xml:space="preserve">     Transferências dos Municípios e de suas Entidades</t>
  </si>
  <si>
    <t xml:space="preserve">   Outras Receitas Correntes</t>
  </si>
  <si>
    <t xml:space="preserve">     Multas Administrativas, Contratuais e Judiciais</t>
  </si>
  <si>
    <t xml:space="preserve">     Indenizações, Restituições e Ressarcimentos</t>
  </si>
  <si>
    <t xml:space="preserve">     Bens, Direitos e Valores Incorporados ao Patrimônio Público</t>
  </si>
  <si>
    <t xml:space="preserve">     Demais Receitas Correntes</t>
  </si>
  <si>
    <t>RECEITAS DE CAPITAL</t>
  </si>
  <si>
    <t xml:space="preserve">   Operações de Crédito</t>
  </si>
  <si>
    <t xml:space="preserve">     Operações de Crédito Internas</t>
  </si>
  <si>
    <t xml:space="preserve">   Alienação de Bens</t>
  </si>
  <si>
    <t xml:space="preserve">   Amortização de Empréstimos</t>
  </si>
  <si>
    <t xml:space="preserve">   Transferência de Capital</t>
  </si>
  <si>
    <t xml:space="preserve">     Transferências de Outras Instit. Públicas</t>
  </si>
  <si>
    <t xml:space="preserve">   Outras Receitas de  Capital</t>
  </si>
  <si>
    <t>Subtotal das Receitas (I)</t>
  </si>
  <si>
    <t>REFINANCIAMENTO (II)</t>
  </si>
  <si>
    <t>SUBTOTAL COM REFINANCIAMENTO (III) = (I + II)</t>
  </si>
  <si>
    <t>DÉFICIT (IV)</t>
  </si>
  <si>
    <t>TOTAL (V) = (III + IV)</t>
  </si>
  <si>
    <t>SALDOS DE EXERCÍCIOS ANTERIORES (UTILIZADO PARA CRÉDITOS ADICIONAIS)</t>
  </si>
  <si>
    <t xml:space="preserve">   Superávit Financeiro</t>
  </si>
  <si>
    <t>Despesas  Orçamentárias</t>
  </si>
  <si>
    <t>DESPESAS CORRENTES</t>
  </si>
  <si>
    <t xml:space="preserve">   Pessoal e Encargos Sociais</t>
  </si>
  <si>
    <t xml:space="preserve">   Juros e Encargos da Dívida</t>
  </si>
  <si>
    <t xml:space="preserve">   Outras Despesas Correntes</t>
  </si>
  <si>
    <t>DESPESAS DE CAPITAL</t>
  </si>
  <si>
    <t xml:space="preserve">   Investimentos</t>
  </si>
  <si>
    <t>RESERVA DE CONTINGÊNCIA</t>
  </si>
  <si>
    <t>RESERVA DO RPPS</t>
  </si>
  <si>
    <t>SUBTOTAL DAS DESPESAS (VI)</t>
  </si>
  <si>
    <t>AMORTIZAÇÃO DA DÍVIDA / REFINANCIAMENTO (VII)</t>
  </si>
  <si>
    <t xml:space="preserve">   Amortização da Dívida Interna</t>
  </si>
  <si>
    <t xml:space="preserve">       Outras Dívidas</t>
  </si>
  <si>
    <t>SUBTOTAL COM REFINANCIAMENTO (VIII)= (VI + VII)</t>
  </si>
  <si>
    <t>SUPERÁVIT (IX)</t>
  </si>
  <si>
    <t>TOTAL (X) = (VIII + IX)</t>
  </si>
  <si>
    <t>Balanço elaborado conforme instruções do TCE/SP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</si>
  <si>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</si>
  <si>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</si>
  <si>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</si>
  <si>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</si>
  <si>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</si>
  <si>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Anexo 12.1  - Demonstrativo de Execução de Restos a Pagar não Processado.</t>
  </si>
  <si>
    <t>Restos a Pagar Não Processados</t>
  </si>
  <si>
    <t xml:space="preserve">   Pessoal E Encargos Sociais</t>
  </si>
  <si>
    <t xml:space="preserve">   Juros E Encargos Da Dívida</t>
  </si>
  <si>
    <t>TOTAL</t>
  </si>
  <si>
    <t>Anexo 12.2  - Demonstrativo de Execução de Restos a Pagar Processado.</t>
  </si>
  <si>
    <t>Restos a Pagar Processados e Não Processados Liquidados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</si>
  <si>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</si>
  <si>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</si>
  <si>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</si>
  <si>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</si>
  <si>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</si>
  <si>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</si>
  <si>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Inscritos</t>
  </si>
  <si>
    <t>Previsão</t>
  </si>
  <si>
    <t>Inicial</t>
  </si>
  <si>
    <t>Dotação</t>
  </si>
  <si>
    <t>(d)</t>
  </si>
  <si>
    <t>Priscila Mauricio Conti</t>
  </si>
  <si>
    <t>Contador</t>
  </si>
  <si>
    <t>CRC: 1SP303058/O-6</t>
  </si>
  <si>
    <t>Atualizada</t>
  </si>
  <si>
    <t>(e)</t>
  </si>
  <si>
    <t xml:space="preserve"> (a)</t>
  </si>
  <si>
    <t>Despesas</t>
  </si>
  <si>
    <t>Empenhadas</t>
  </si>
  <si>
    <t>(f)</t>
  </si>
  <si>
    <t>Maria Teresinha de Jesus Pedroza</t>
  </si>
  <si>
    <t>Prefeita Municipal</t>
  </si>
  <si>
    <t>.: .....</t>
  </si>
  <si>
    <t>Receitas</t>
  </si>
  <si>
    <t>Realizadas</t>
  </si>
  <si>
    <t xml:space="preserve"> (b)</t>
  </si>
  <si>
    <t>Liquidadas</t>
  </si>
  <si>
    <t>(g)</t>
  </si>
  <si>
    <t>Pagas</t>
  </si>
  <si>
    <t>(h)</t>
  </si>
  <si>
    <t>Saldo</t>
  </si>
  <si>
    <t>(c) =(b-a)</t>
  </si>
  <si>
    <t>j = (e-f)</t>
  </si>
  <si>
    <t>Em Exercícios Anteriores (a)</t>
  </si>
  <si>
    <t>Em 31 de Dezembro do Exercício (b)</t>
  </si>
  <si>
    <t>Liquidados (c)</t>
  </si>
  <si>
    <t>Pagos (d)</t>
  </si>
  <si>
    <t>Cancelados (e)</t>
  </si>
  <si>
    <t>Saldo (f)=(a+b-d-e)</t>
  </si>
  <si>
    <t>Página 1 / 4</t>
  </si>
  <si>
    <t xml:space="preserve">     Contribuições Econômicas</t>
  </si>
  <si>
    <t xml:space="preserve">     Delegação de Serviços Públicos Mediante Concessão, Permissão, Autorização ou Licença</t>
  </si>
  <si>
    <t xml:space="preserve">     Exploração de Recursos Naturais</t>
  </si>
  <si>
    <t xml:space="preserve">     Exploração do Patrimônio Intangível</t>
  </si>
  <si>
    <t xml:space="preserve">    Cessão de Direitos</t>
  </si>
  <si>
    <t xml:space="preserve">    Demais Receitas Patrimoniais</t>
  </si>
  <si>
    <t xml:space="preserve">   Receita Industrial</t>
  </si>
  <si>
    <t xml:space="preserve">    Receita Agropecuária</t>
  </si>
  <si>
    <t xml:space="preserve">    Transferências de Instituições Privadas</t>
  </si>
  <si>
    <t xml:space="preserve">    Transferências de Outras Instituições Públicas</t>
  </si>
  <si>
    <t xml:space="preserve">    Transferências do Exterior</t>
  </si>
  <si>
    <t xml:space="preserve">    Demais Transferências Correntes</t>
  </si>
  <si>
    <t xml:space="preserve">    Multas e Juros de Mora das Receitas de Capital</t>
  </si>
  <si>
    <t xml:space="preserve">     Alienação de Bens Móveis</t>
  </si>
  <si>
    <t xml:space="preserve">     Alienação de Bens Imóveis</t>
  </si>
  <si>
    <t xml:space="preserve">     Alienação de Bens Intangíveis</t>
  </si>
  <si>
    <t xml:space="preserve">     Transferências de Instituições Privadas</t>
  </si>
  <si>
    <t>SAO JOAO DA BOA VISTA, 31 de dezembro de 2022</t>
  </si>
  <si>
    <t>Página 2 / 4</t>
  </si>
  <si>
    <t xml:space="preserve">   Inversões Financeiras</t>
  </si>
  <si>
    <t>Página 3 / 4</t>
  </si>
  <si>
    <t>Página 4 / 4</t>
  </si>
  <si>
    <t xml:space="preserve">   Juros e encargos da Dívida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</si>
</sst>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0.0"/>
  </numFmts>
  <fonts count="47">
    <font>
      <sz val="10"/>
      <name val="Arial"/>
      <family val="0"/>
    </font>
    <font>
      <sz val="8"/>
      <name val="Tahoma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2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8" fillId="0" borderId="0" xfId="0" applyNumberFormat="1" applyFont="1" applyFill="1" applyBorder="1" applyAlignment="1" applyProtection="1">
      <alignment horizontal="left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4" fontId="11" fillId="0" borderId="0" xfId="0" applyNumberFormat="1" applyFont="1" applyFill="1" applyBorder="1" applyAlignment="1" applyProtection="1">
      <alignment vertical="top" wrapText="1" shrinkToFit="1"/>
      <protection/>
    </xf>
    <xf numFmtId="43" fontId="11" fillId="0" borderId="0" xfId="60" applyFont="1" applyFill="1" applyBorder="1" applyAlignment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2" fillId="0" borderId="0" xfId="0" applyNumberFormat="1" applyFont="1" applyFill="1" applyBorder="1" applyAlignment="1" applyProtection="1">
      <alignment horizontal="right" vertical="center" wrapText="1" shrinkToFit="1"/>
      <protection/>
    </xf>
    <xf numFmtId="4" fontId="12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center" wrapText="1" shrinkToFit="1"/>
      <protection/>
    </xf>
    <xf numFmtId="49" fontId="1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8" fillId="0" borderId="0" xfId="0" applyNumberFormat="1" applyFont="1" applyFill="1" applyBorder="1" applyAlignment="1" applyProtection="1">
      <alignment horizontal="left" wrapText="1" shrinkToFit="1"/>
      <protection/>
    </xf>
    <xf numFmtId="49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6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43" fontId="7" fillId="0" borderId="0" xfId="60" applyFont="1" applyFill="1" applyBorder="1" applyAlignment="1">
      <alignment vertical="top"/>
      <protection locked="0"/>
    </xf>
    <xf numFmtId="2" fontId="7" fillId="0" borderId="0" xfId="60" applyNumberFormat="1" applyFont="1" applyFill="1" applyBorder="1" applyAlignment="1">
      <alignment vertical="top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59</xdr:col>
      <xdr:colOff>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7343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59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14450"/>
          <a:ext cx="7343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7</xdr:col>
      <xdr:colOff>0</xdr:colOff>
      <xdr:row>197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694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59</xdr:col>
      <xdr:colOff>0</xdr:colOff>
      <xdr:row>199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040975"/>
          <a:ext cx="7343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59</xdr:col>
      <xdr:colOff>0</xdr:colOff>
      <xdr:row>203</xdr:row>
      <xdr:rowOff>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488650"/>
          <a:ext cx="7343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7</xdr:col>
      <xdr:colOff>0</xdr:colOff>
      <xdr:row>285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7562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59</xdr:col>
      <xdr:colOff>0</xdr:colOff>
      <xdr:row>287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347150"/>
          <a:ext cx="7343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59</xdr:col>
      <xdr:colOff>0</xdr:colOff>
      <xdr:row>291</xdr:row>
      <xdr:rowOff>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794825"/>
          <a:ext cx="7343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7</xdr:col>
      <xdr:colOff>0</xdr:colOff>
      <xdr:row>339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1510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59</xdr:col>
      <xdr:colOff>0</xdr:colOff>
      <xdr:row>341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386625"/>
          <a:ext cx="7343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59</xdr:col>
      <xdr:colOff>0</xdr:colOff>
      <xdr:row>345</xdr:row>
      <xdr:rowOff>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834300"/>
          <a:ext cx="7343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81"/>
  <sheetViews>
    <sheetView showGridLines="0" tabSelected="1" zoomScale="140" zoomScaleNormal="140" zoomScalePageLayoutView="0" workbookViewId="0" topLeftCell="A334">
      <selection activeCell="AY359" sqref="AY359:BF359"/>
    </sheetView>
  </sheetViews>
  <sheetFormatPr defaultColWidth="9.140625" defaultRowHeight="12.75"/>
  <cols>
    <col min="1" max="1" width="1.7109375" style="0" customWidth="1"/>
    <col min="2" max="2" width="1.421875" style="0" customWidth="1"/>
    <col min="3" max="3" width="3.57421875" style="0" customWidth="1"/>
    <col min="4" max="4" width="0.5625" style="0" customWidth="1"/>
    <col min="5" max="5" width="1.28515625" style="0" customWidth="1"/>
    <col min="6" max="6" width="2.28125" style="0" customWidth="1"/>
    <col min="7" max="7" width="0.13671875" style="0" customWidth="1"/>
    <col min="8" max="8" width="1.57421875" style="0" customWidth="1"/>
    <col min="9" max="9" width="1.1484375" style="0" customWidth="1"/>
    <col min="10" max="10" width="5.140625" style="0" customWidth="1"/>
    <col min="11" max="11" width="1.8515625" style="0" customWidth="1"/>
    <col min="12" max="12" width="8.28125" style="0" customWidth="1"/>
    <col min="13" max="13" width="1.57421875" style="0" customWidth="1"/>
    <col min="14" max="14" width="2.28125" style="0" customWidth="1"/>
    <col min="15" max="15" width="1.28515625" style="0" customWidth="1"/>
    <col min="16" max="16" width="1.8515625" style="0" customWidth="1"/>
    <col min="17" max="17" width="1.1484375" style="0" customWidth="1"/>
    <col min="18" max="18" width="1.7109375" style="0" customWidth="1"/>
    <col min="19" max="19" width="0.13671875" style="0" customWidth="1"/>
    <col min="20" max="20" width="2.00390625" style="0" customWidth="1"/>
    <col min="21" max="21" width="1.421875" style="0" customWidth="1"/>
    <col min="22" max="22" width="0.42578125" style="0" customWidth="1"/>
    <col min="23" max="23" width="0.2890625" style="0" customWidth="1"/>
    <col min="24" max="24" width="0.9921875" style="0" customWidth="1"/>
    <col min="25" max="25" width="5.140625" style="0" customWidth="1"/>
    <col min="26" max="26" width="3.421875" style="0" customWidth="1"/>
    <col min="27" max="27" width="0.71875" style="0" customWidth="1"/>
    <col min="28" max="28" width="2.00390625" style="0" customWidth="1"/>
    <col min="29" max="29" width="0.13671875" style="0" customWidth="1"/>
    <col min="30" max="30" width="5.8515625" style="0" customWidth="1"/>
    <col min="31" max="31" width="0.2890625" style="0" customWidth="1"/>
    <col min="32" max="32" width="0.42578125" style="0" customWidth="1"/>
    <col min="33" max="33" width="3.57421875" style="0" customWidth="1"/>
    <col min="34" max="34" width="0.71875" style="0" customWidth="1"/>
    <col min="35" max="35" width="0.9921875" style="0" customWidth="1"/>
    <col min="36" max="36" width="2.421875" style="0" customWidth="1"/>
    <col min="37" max="37" width="0.5625" style="0" customWidth="1"/>
    <col min="38" max="38" width="3.140625" style="0" customWidth="1"/>
    <col min="39" max="39" width="0.2890625" style="0" customWidth="1"/>
    <col min="40" max="40" width="1.57421875" style="0" customWidth="1"/>
    <col min="41" max="41" width="0.2890625" style="0" customWidth="1"/>
    <col min="42" max="42" width="1.421875" style="0" customWidth="1"/>
    <col min="43" max="43" width="3.00390625" style="0" customWidth="1"/>
    <col min="44" max="44" width="2.140625" style="0" customWidth="1"/>
    <col min="45" max="45" width="0.5625" style="0" customWidth="1"/>
    <col min="46" max="46" width="3.00390625" style="0" customWidth="1"/>
    <col min="47" max="47" width="3.7109375" style="0" customWidth="1"/>
    <col min="48" max="48" width="2.28125" style="0" customWidth="1"/>
    <col min="49" max="49" width="1.8515625" style="0" customWidth="1"/>
    <col min="50" max="50" width="0.13671875" style="0" customWidth="1"/>
    <col min="51" max="51" width="1.421875" style="0" customWidth="1"/>
    <col min="52" max="52" width="2.00390625" style="0" customWidth="1"/>
    <col min="53" max="53" width="0.5625" style="0" customWidth="1"/>
    <col min="54" max="54" width="0.13671875" style="0" customWidth="1"/>
    <col min="55" max="55" width="0.9921875" style="0" customWidth="1"/>
    <col min="56" max="56" width="2.28125" style="0" customWidth="1"/>
    <col min="57" max="57" width="1.8515625" style="0" customWidth="1"/>
    <col min="58" max="58" width="6.57421875" style="0" customWidth="1"/>
    <col min="59" max="59" width="0.42578125" style="0" customWidth="1"/>
  </cols>
  <sheetData>
    <row r="1" spans="1:59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0.5" customHeight="1">
      <c r="A2" s="13"/>
      <c r="B2" s="13"/>
      <c r="C2" s="13"/>
      <c r="D2" s="13"/>
      <c r="E2" s="13"/>
      <c r="F2" s="13"/>
      <c r="G2" s="13"/>
      <c r="H2" s="15"/>
      <c r="I2" s="15"/>
      <c r="J2" s="21" t="s">
        <v>72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ht="4.5" customHeight="1">
      <c r="A3" s="13"/>
      <c r="B3" s="13"/>
      <c r="C3" s="13"/>
      <c r="D3" s="13"/>
      <c r="E3" s="13"/>
      <c r="F3" s="13"/>
      <c r="G3" s="13"/>
      <c r="H3" s="15"/>
      <c r="I3" s="15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ht="6" customHeight="1">
      <c r="A4" s="13"/>
      <c r="B4" s="13"/>
      <c r="C4" s="13"/>
      <c r="D4" s="13"/>
      <c r="E4" s="13"/>
      <c r="F4" s="13"/>
      <c r="G4" s="13"/>
      <c r="H4" s="15"/>
      <c r="I4" s="15"/>
      <c r="J4" s="20" t="s">
        <v>73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ht="4.5" customHeight="1">
      <c r="A5" s="13"/>
      <c r="B5" s="13"/>
      <c r="C5" s="13"/>
      <c r="D5" s="13"/>
      <c r="E5" s="13"/>
      <c r="F5" s="13"/>
      <c r="G5" s="13"/>
      <c r="H5" s="15"/>
      <c r="I5" s="1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</row>
    <row r="6" spans="1:59" ht="6.75" customHeight="1">
      <c r="A6" s="13"/>
      <c r="B6" s="13"/>
      <c r="C6" s="13"/>
      <c r="D6" s="13"/>
      <c r="E6" s="13"/>
      <c r="F6" s="13"/>
      <c r="G6" s="1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ht="10.5" customHeight="1">
      <c r="A7" s="13"/>
      <c r="B7" s="13"/>
      <c r="C7" s="13"/>
      <c r="D7" s="13"/>
      <c r="E7" s="13"/>
      <c r="F7" s="13"/>
      <c r="G7" s="1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7" t="s">
        <v>107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1:59" ht="11.25" customHeight="1">
      <c r="A8" s="13"/>
      <c r="B8" s="13"/>
      <c r="C8" s="13"/>
      <c r="D8" s="13"/>
      <c r="E8" s="13"/>
      <c r="F8" s="13"/>
      <c r="G8" s="1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ht="3" customHeight="1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ht="3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ht="1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ht="2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ht="17.25" customHeight="1">
      <c r="A13" s="16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4.25" customHeight="1">
      <c r="A14" s="11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"/>
      <c r="N14" s="1"/>
      <c r="O14" s="12">
        <v>2022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"/>
      <c r="AC14" s="1"/>
      <c r="AD14" s="1"/>
      <c r="AE14" s="1"/>
      <c r="AF14" s="12">
        <v>14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4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 ht="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4.25" customHeight="1">
      <c r="A17" s="33" t="s">
        <v>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9" t="s">
        <v>75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 t="s">
        <v>75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 t="s">
        <v>91</v>
      </c>
      <c r="AN17" s="29"/>
      <c r="AO17" s="29"/>
      <c r="AP17" s="29"/>
      <c r="AQ17" s="29"/>
      <c r="AR17" s="29"/>
      <c r="AS17" s="29"/>
      <c r="AT17" s="29"/>
      <c r="AU17" s="29"/>
      <c r="AV17" s="29"/>
      <c r="AW17" s="29" t="s">
        <v>98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ht="14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0" t="s">
        <v>76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 t="s">
        <v>82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 t="s">
        <v>92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</row>
    <row r="19" spans="1:59" ht="1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84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 t="s">
        <v>93</v>
      </c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99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0.75" customHeight="1">
      <c r="A21" s="28" t="s">
        <v>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3">
        <f>AC24+AC35+AC49+AD62+AD63+AC64+AC67+AC91</f>
        <v>563019632.3100001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>
        <f>AM24+AM35+AM49+AN62+AN63+AM64+AM67+AM91</f>
        <v>545014941.0899999</v>
      </c>
      <c r="AN21" s="23"/>
      <c r="AO21" s="23"/>
      <c r="AP21" s="23"/>
      <c r="AQ21" s="23"/>
      <c r="AR21" s="23"/>
      <c r="AS21" s="23"/>
      <c r="AT21" s="23"/>
      <c r="AU21" s="23"/>
      <c r="AV21" s="23"/>
      <c r="AW21" s="23">
        <f>AW24+AW35+AW49+AW62+AW63+AW65+AW67+AW91</f>
        <v>2778238.6000000034</v>
      </c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ht="10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3">
        <f>R25+R36+R50+R62+R63+R65+R68+R92</f>
        <v>500719000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ht="0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0.75" customHeight="1">
      <c r="A24" s="28" t="s">
        <v>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3">
        <f>SUM(AC26:AC33)</f>
        <v>124482604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>
        <f>SUM(AM26:AM33)</f>
        <v>103711252.42999999</v>
      </c>
      <c r="AN24" s="23"/>
      <c r="AO24" s="23"/>
      <c r="AP24" s="23"/>
      <c r="AQ24" s="23"/>
      <c r="AR24" s="23"/>
      <c r="AS24" s="23"/>
      <c r="AT24" s="23"/>
      <c r="AU24" s="23"/>
      <c r="AV24" s="23"/>
      <c r="AW24" s="23">
        <f>SUM(AW28:AW33)</f>
        <v>-13467890.81</v>
      </c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ht="10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3">
        <f>SUM(R26:R33)</f>
        <v>124482604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ht="0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0.75" customHeight="1">
      <c r="A27" s="26" t="s">
        <v>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5">
        <v>108629000</v>
      </c>
      <c r="AD27" s="25"/>
      <c r="AE27" s="25"/>
      <c r="AF27" s="25"/>
      <c r="AG27" s="25"/>
      <c r="AH27" s="25"/>
      <c r="AI27" s="25"/>
      <c r="AJ27" s="25"/>
      <c r="AK27" s="25"/>
      <c r="AL27" s="25"/>
      <c r="AM27" s="25">
        <v>101325539.24</v>
      </c>
      <c r="AN27" s="25"/>
      <c r="AO27" s="25"/>
      <c r="AP27" s="25"/>
      <c r="AQ27" s="25"/>
      <c r="AR27" s="25"/>
      <c r="AS27" s="25"/>
      <c r="AT27" s="25"/>
      <c r="AU27" s="25"/>
      <c r="AV27" s="25"/>
      <c r="AW27" s="25">
        <f>AM27-AC27</f>
        <v>-7303460.760000005</v>
      </c>
      <c r="AX27" s="25"/>
      <c r="AY27" s="25"/>
      <c r="AZ27" s="25"/>
      <c r="BA27" s="25"/>
      <c r="BB27" s="25"/>
      <c r="BC27" s="25"/>
      <c r="BD27" s="25"/>
      <c r="BE27" s="25"/>
      <c r="BF27" s="25"/>
      <c r="BG27" s="25"/>
    </row>
    <row r="28" spans="1:59" ht="10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5">
        <v>108629000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</row>
    <row r="29" spans="1:59" ht="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0.75" customHeight="1">
      <c r="A30" s="26" t="s">
        <v>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5">
        <v>15719604</v>
      </c>
      <c r="AD30" s="25"/>
      <c r="AE30" s="25"/>
      <c r="AF30" s="25"/>
      <c r="AG30" s="25"/>
      <c r="AH30" s="25"/>
      <c r="AI30" s="25"/>
      <c r="AJ30" s="25"/>
      <c r="AK30" s="25"/>
      <c r="AL30" s="25"/>
      <c r="AM30" s="25">
        <v>2284169.74</v>
      </c>
      <c r="AN30" s="25"/>
      <c r="AO30" s="25"/>
      <c r="AP30" s="25"/>
      <c r="AQ30" s="25"/>
      <c r="AR30" s="25"/>
      <c r="AS30" s="25"/>
      <c r="AT30" s="25"/>
      <c r="AU30" s="25"/>
      <c r="AV30" s="25"/>
      <c r="AW30" s="25">
        <f>AM30-AC30</f>
        <v>-13435434.26</v>
      </c>
      <c r="AX30" s="25"/>
      <c r="AY30" s="25"/>
      <c r="AZ30" s="25"/>
      <c r="BA30" s="25"/>
      <c r="BB30" s="25"/>
      <c r="BC30" s="25"/>
      <c r="BD30" s="25"/>
      <c r="BE30" s="25"/>
      <c r="BF30" s="25"/>
      <c r="BG30" s="25"/>
    </row>
    <row r="31" spans="1:59" ht="11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5">
        <v>15719604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</row>
    <row r="32" spans="1:59" ht="0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1.25" customHeight="1">
      <c r="A33" s="26" t="s">
        <v>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5">
        <v>134000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134000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>
        <v>101543.45</v>
      </c>
      <c r="AN33" s="25"/>
      <c r="AO33" s="25"/>
      <c r="AP33" s="25"/>
      <c r="AQ33" s="25"/>
      <c r="AR33" s="25"/>
      <c r="AS33" s="25"/>
      <c r="AT33" s="25"/>
      <c r="AU33" s="25"/>
      <c r="AV33" s="25"/>
      <c r="AW33" s="25">
        <f>AM33-AC33</f>
        <v>-32456.550000000003</v>
      </c>
      <c r="AX33" s="25"/>
      <c r="AY33" s="25"/>
      <c r="AZ33" s="25"/>
      <c r="BA33" s="25"/>
      <c r="BB33" s="25"/>
      <c r="BC33" s="25"/>
      <c r="BD33" s="25"/>
      <c r="BE33" s="25"/>
      <c r="BF33" s="25"/>
      <c r="BG33" s="25"/>
    </row>
    <row r="34" spans="1:59" ht="0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0.75" customHeight="1">
      <c r="A35" s="28" t="s">
        <v>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3">
        <f>SUM(AC37:AC47)</f>
        <v>50780400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>
        <f>SUM(AM37:AM47)</f>
        <v>48322393.879999995</v>
      </c>
      <c r="AN35" s="23"/>
      <c r="AO35" s="23"/>
      <c r="AP35" s="23"/>
      <c r="AQ35" s="23"/>
      <c r="AR35" s="23"/>
      <c r="AS35" s="23"/>
      <c r="AT35" s="23"/>
      <c r="AU35" s="23"/>
      <c r="AV35" s="23"/>
      <c r="AW35" s="23">
        <f>SUM(AW37:AW47)</f>
        <v>-4916012.240000002</v>
      </c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ht="10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3">
        <f>SUM(R37:R47)</f>
        <v>47525400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ht="0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0.75" customHeight="1">
      <c r="A38" s="26" t="s">
        <v>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5">
        <v>43880400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>
        <v>41582723.15</v>
      </c>
      <c r="AN38" s="25"/>
      <c r="AO38" s="25"/>
      <c r="AP38" s="25"/>
      <c r="AQ38" s="25"/>
      <c r="AR38" s="25"/>
      <c r="AS38" s="25"/>
      <c r="AT38" s="25"/>
      <c r="AU38" s="25"/>
      <c r="AV38" s="25"/>
      <c r="AW38" s="25">
        <f>AM38-AC38</f>
        <v>-2297676.8500000015</v>
      </c>
      <c r="AX38" s="25"/>
      <c r="AY38" s="25"/>
      <c r="AZ38" s="25"/>
      <c r="BA38" s="25"/>
      <c r="BB38" s="25"/>
      <c r="BC38" s="25"/>
      <c r="BD38" s="25"/>
      <c r="BE38" s="25"/>
      <c r="BF38" s="25"/>
      <c r="BG38" s="25"/>
    </row>
    <row r="39" spans="1:59" ht="10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5">
        <v>40625400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>
        <f>AM38-AC38</f>
        <v>-2297676.8500000015</v>
      </c>
      <c r="AX39" s="25"/>
      <c r="AY39" s="25"/>
      <c r="AZ39" s="25"/>
      <c r="BA39" s="25"/>
      <c r="BB39" s="25"/>
      <c r="BC39" s="25"/>
      <c r="BD39" s="25"/>
      <c r="BE39" s="25"/>
      <c r="BF39" s="25"/>
      <c r="BG39" s="25"/>
    </row>
    <row r="40" spans="1:59" ht="0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5">
        <f>AM40-AC40</f>
        <v>0</v>
      </c>
      <c r="AX40" s="25"/>
      <c r="AY40" s="25"/>
      <c r="AZ40" s="25"/>
      <c r="BA40" s="25"/>
      <c r="BB40" s="25"/>
      <c r="BC40" s="25"/>
      <c r="BD40" s="25"/>
      <c r="BE40" s="25"/>
      <c r="BF40" s="25"/>
      <c r="BG40" s="25"/>
    </row>
    <row r="41" spans="1:59" ht="0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ht="15" customHeight="1">
      <c r="A42" s="32" t="s">
        <v>108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25">
        <v>0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"/>
      <c r="AD42" s="25">
        <v>0</v>
      </c>
      <c r="AE42" s="25"/>
      <c r="AF42" s="25"/>
      <c r="AG42" s="25"/>
      <c r="AH42" s="25"/>
      <c r="AI42" s="25"/>
      <c r="AJ42" s="25"/>
      <c r="AK42" s="25"/>
      <c r="AL42" s="25"/>
      <c r="AM42" s="2"/>
      <c r="AN42" s="25">
        <v>0</v>
      </c>
      <c r="AO42" s="25"/>
      <c r="AP42" s="25"/>
      <c r="AQ42" s="25"/>
      <c r="AR42" s="25"/>
      <c r="AS42" s="25"/>
      <c r="AT42" s="25"/>
      <c r="AU42" s="25"/>
      <c r="AV42" s="25"/>
      <c r="AW42" s="25">
        <f>AN42-AD42</f>
        <v>0</v>
      </c>
      <c r="AX42" s="25"/>
      <c r="AY42" s="25"/>
      <c r="AZ42" s="25"/>
      <c r="BA42" s="25"/>
      <c r="BB42" s="25"/>
      <c r="BC42" s="25"/>
      <c r="BD42" s="25"/>
      <c r="BE42" s="25"/>
      <c r="BF42" s="25"/>
      <c r="BG42" s="25"/>
    </row>
    <row r="43" spans="1:59" ht="0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0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0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0.75" customHeight="1">
      <c r="A46" s="26" t="s">
        <v>10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5">
        <v>6900000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>
        <v>6739670.73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>
        <f>AM46-AC46</f>
        <v>-160329.26999999955</v>
      </c>
      <c r="AX46" s="25"/>
      <c r="AY46" s="25"/>
      <c r="AZ46" s="25"/>
      <c r="BA46" s="25"/>
      <c r="BB46" s="25"/>
      <c r="BC46" s="25"/>
      <c r="BD46" s="25"/>
      <c r="BE46" s="25"/>
      <c r="BF46" s="25"/>
      <c r="BG46" s="25"/>
    </row>
    <row r="47" spans="1:59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>
        <v>6900000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>
        <f>AM46-AC46</f>
        <v>-160329.26999999955</v>
      </c>
      <c r="AX47" s="25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ht="0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0.75" customHeight="1">
      <c r="A49" s="28" t="s">
        <v>11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3">
        <f>SUM(AC51:AC61)</f>
        <v>3837807.99</v>
      </c>
      <c r="AD49" s="23"/>
      <c r="AE49" s="23"/>
      <c r="AF49" s="23"/>
      <c r="AG49" s="23"/>
      <c r="AH49" s="23"/>
      <c r="AI49" s="23"/>
      <c r="AJ49" s="23"/>
      <c r="AK49" s="23"/>
      <c r="AL49" s="23"/>
      <c r="AM49" s="23">
        <f>SUM(AM51:AM61)</f>
        <v>15498036.49</v>
      </c>
      <c r="AN49" s="23"/>
      <c r="AO49" s="23"/>
      <c r="AP49" s="23"/>
      <c r="AQ49" s="23"/>
      <c r="AR49" s="23"/>
      <c r="AS49" s="23"/>
      <c r="AT49" s="23"/>
      <c r="AU49" s="23"/>
      <c r="AV49" s="23"/>
      <c r="AW49" s="23">
        <f>SUM(AW52:AW61)</f>
        <v>23493759.64</v>
      </c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ht="11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3">
        <f>SUM(R52:R61)</f>
        <v>2877063.82</v>
      </c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ht="0.75" customHeight="1">
      <c r="A51" s="26" t="s">
        <v>12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5">
        <v>343000</v>
      </c>
      <c r="AD51" s="25"/>
      <c r="AE51" s="25"/>
      <c r="AF51" s="25"/>
      <c r="AG51" s="25"/>
      <c r="AH51" s="25"/>
      <c r="AI51" s="25"/>
      <c r="AJ51" s="25"/>
      <c r="AK51" s="25"/>
      <c r="AL51" s="25"/>
      <c r="AM51" s="25">
        <v>169697.36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>
        <f>AM51-AC51</f>
        <v>-173302.64</v>
      </c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1:59" ht="11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5">
        <v>343000</v>
      </c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>
        <f>AM51-AC51</f>
        <v>-173302.64</v>
      </c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ht="0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5">
        <f>AM53-AC53</f>
        <v>0</v>
      </c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ht="0.75" customHeight="1">
      <c r="A54" s="26" t="s">
        <v>13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5">
        <v>3494807.99</v>
      </c>
      <c r="AD54" s="25"/>
      <c r="AE54" s="25"/>
      <c r="AF54" s="25"/>
      <c r="AG54" s="25"/>
      <c r="AH54" s="25"/>
      <c r="AI54" s="25"/>
      <c r="AJ54" s="25"/>
      <c r="AK54" s="25"/>
      <c r="AL54" s="25"/>
      <c r="AM54" s="25">
        <v>15328339.13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>
        <f>AM54-AC54</f>
        <v>11833531.14</v>
      </c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ht="10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5">
        <v>2534063.82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>
        <f>AM54-AC54</f>
        <v>11833531.14</v>
      </c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ht="0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5">
        <f>AM56-AC56</f>
        <v>0</v>
      </c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ht="25.5" customHeight="1">
      <c r="A57" s="48" t="s">
        <v>109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25">
        <v>0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"/>
      <c r="AD57" s="25">
        <v>0</v>
      </c>
      <c r="AE57" s="25"/>
      <c r="AF57" s="25"/>
      <c r="AG57" s="25"/>
      <c r="AH57" s="25"/>
      <c r="AI57" s="25"/>
      <c r="AJ57" s="25"/>
      <c r="AK57" s="25"/>
      <c r="AL57" s="25"/>
      <c r="AM57" s="2"/>
      <c r="AN57" s="25">
        <v>0</v>
      </c>
      <c r="AO57" s="25"/>
      <c r="AP57" s="25"/>
      <c r="AQ57" s="25"/>
      <c r="AR57" s="25"/>
      <c r="AS57" s="25"/>
      <c r="AT57" s="25"/>
      <c r="AU57" s="25"/>
      <c r="AV57" s="25"/>
      <c r="AW57" s="25">
        <f aca="true" t="shared" si="0" ref="AW57:AW63">AN57-AD57</f>
        <v>0</v>
      </c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ht="15" customHeight="1">
      <c r="A58" s="24" t="s">
        <v>110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>
        <v>0</v>
      </c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"/>
      <c r="AD58" s="25">
        <v>0</v>
      </c>
      <c r="AE58" s="25"/>
      <c r="AF58" s="25"/>
      <c r="AG58" s="25"/>
      <c r="AH58" s="25"/>
      <c r="AI58" s="25"/>
      <c r="AJ58" s="25"/>
      <c r="AK58" s="25"/>
      <c r="AL58" s="25"/>
      <c r="AM58" s="2"/>
      <c r="AN58" s="25">
        <v>0</v>
      </c>
      <c r="AO58" s="25"/>
      <c r="AP58" s="25"/>
      <c r="AQ58" s="25"/>
      <c r="AR58" s="25"/>
      <c r="AS58" s="25"/>
      <c r="AT58" s="25"/>
      <c r="AU58" s="25"/>
      <c r="AV58" s="25"/>
      <c r="AW58" s="25">
        <f t="shared" si="0"/>
        <v>0</v>
      </c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ht="15" customHeight="1">
      <c r="A59" s="24" t="s">
        <v>111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>
        <v>0</v>
      </c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"/>
      <c r="AD59" s="25">
        <v>0</v>
      </c>
      <c r="AE59" s="25"/>
      <c r="AF59" s="25"/>
      <c r="AG59" s="25"/>
      <c r="AH59" s="25"/>
      <c r="AI59" s="25"/>
      <c r="AJ59" s="25"/>
      <c r="AK59" s="25"/>
      <c r="AL59" s="25"/>
      <c r="AM59" s="2"/>
      <c r="AN59" s="25">
        <v>0</v>
      </c>
      <c r="AO59" s="25"/>
      <c r="AP59" s="25"/>
      <c r="AQ59" s="25"/>
      <c r="AR59" s="25"/>
      <c r="AS59" s="25"/>
      <c r="AT59" s="25"/>
      <c r="AU59" s="25"/>
      <c r="AV59" s="25"/>
      <c r="AW59" s="25">
        <f t="shared" si="0"/>
        <v>0</v>
      </c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ht="15" customHeight="1">
      <c r="A60" s="24" t="s">
        <v>112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>
        <v>0</v>
      </c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"/>
      <c r="AD60" s="25">
        <v>0</v>
      </c>
      <c r="AE60" s="25"/>
      <c r="AF60" s="25"/>
      <c r="AG60" s="25"/>
      <c r="AH60" s="25"/>
      <c r="AI60" s="25"/>
      <c r="AJ60" s="25"/>
      <c r="AK60" s="25"/>
      <c r="AL60" s="25"/>
      <c r="AM60" s="2"/>
      <c r="AN60" s="25">
        <v>0</v>
      </c>
      <c r="AO60" s="25"/>
      <c r="AP60" s="25"/>
      <c r="AQ60" s="25"/>
      <c r="AR60" s="25"/>
      <c r="AS60" s="25"/>
      <c r="AT60" s="25"/>
      <c r="AU60" s="25"/>
      <c r="AV60" s="25"/>
      <c r="AW60" s="25">
        <f t="shared" si="0"/>
        <v>0</v>
      </c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ht="15" customHeight="1">
      <c r="A61" s="24" t="s">
        <v>113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>
        <v>0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"/>
      <c r="AD61" s="25">
        <v>0</v>
      </c>
      <c r="AE61" s="25"/>
      <c r="AF61" s="25"/>
      <c r="AG61" s="25"/>
      <c r="AH61" s="25"/>
      <c r="AI61" s="25"/>
      <c r="AJ61" s="25"/>
      <c r="AK61" s="25"/>
      <c r="AL61" s="25"/>
      <c r="AM61" s="2"/>
      <c r="AN61" s="25">
        <v>0</v>
      </c>
      <c r="AO61" s="25"/>
      <c r="AP61" s="25"/>
      <c r="AQ61" s="25"/>
      <c r="AR61" s="25"/>
      <c r="AS61" s="25"/>
      <c r="AT61" s="25"/>
      <c r="AU61" s="25"/>
      <c r="AV61" s="25"/>
      <c r="AW61" s="25">
        <f t="shared" si="0"/>
        <v>0</v>
      </c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ht="15" customHeight="1">
      <c r="A62" s="49" t="s">
        <v>115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23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8"/>
      <c r="AD62" s="23">
        <v>0</v>
      </c>
      <c r="AE62" s="23"/>
      <c r="AF62" s="23"/>
      <c r="AG62" s="23"/>
      <c r="AH62" s="23"/>
      <c r="AI62" s="23"/>
      <c r="AJ62" s="23"/>
      <c r="AK62" s="23"/>
      <c r="AL62" s="23"/>
      <c r="AM62" s="8"/>
      <c r="AN62" s="23">
        <v>0</v>
      </c>
      <c r="AO62" s="23"/>
      <c r="AP62" s="23"/>
      <c r="AQ62" s="23"/>
      <c r="AR62" s="23"/>
      <c r="AS62" s="23"/>
      <c r="AT62" s="23"/>
      <c r="AU62" s="23"/>
      <c r="AV62" s="23"/>
      <c r="AW62" s="23">
        <f t="shared" si="0"/>
        <v>0</v>
      </c>
      <c r="AX62" s="23"/>
      <c r="AY62" s="23"/>
      <c r="AZ62" s="23"/>
      <c r="BA62" s="23"/>
      <c r="BB62" s="23"/>
      <c r="BC62" s="23"/>
      <c r="BD62" s="23"/>
      <c r="BE62" s="23"/>
      <c r="BF62" s="23"/>
      <c r="BG62" s="23"/>
    </row>
    <row r="63" spans="1:59" ht="15" customHeight="1">
      <c r="A63" s="49" t="s">
        <v>114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23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8"/>
      <c r="AD63" s="23">
        <v>0</v>
      </c>
      <c r="AE63" s="23"/>
      <c r="AF63" s="23"/>
      <c r="AG63" s="23"/>
      <c r="AH63" s="23"/>
      <c r="AI63" s="23"/>
      <c r="AJ63" s="23"/>
      <c r="AK63" s="23"/>
      <c r="AL63" s="23"/>
      <c r="AM63" s="8"/>
      <c r="AN63" s="23">
        <v>0</v>
      </c>
      <c r="AO63" s="23"/>
      <c r="AP63" s="23"/>
      <c r="AQ63" s="23"/>
      <c r="AR63" s="23"/>
      <c r="AS63" s="23"/>
      <c r="AT63" s="23"/>
      <c r="AU63" s="23"/>
      <c r="AV63" s="23"/>
      <c r="AW63" s="23">
        <f t="shared" si="0"/>
        <v>0</v>
      </c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59" ht="0.75" customHeight="1">
      <c r="A64" s="28" t="s">
        <v>14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3">
        <v>73305000</v>
      </c>
      <c r="AD64" s="23"/>
      <c r="AE64" s="23"/>
      <c r="AF64" s="23"/>
      <c r="AG64" s="23"/>
      <c r="AH64" s="23"/>
      <c r="AI64" s="23"/>
      <c r="AJ64" s="23"/>
      <c r="AK64" s="23"/>
      <c r="AL64" s="23"/>
      <c r="AM64" s="23">
        <v>50090943.52</v>
      </c>
      <c r="AN64" s="23"/>
      <c r="AO64" s="23"/>
      <c r="AP64" s="23"/>
      <c r="AQ64" s="23"/>
      <c r="AR64" s="23"/>
      <c r="AS64" s="23"/>
      <c r="AT64" s="23"/>
      <c r="AU64" s="23"/>
      <c r="AV64" s="23"/>
      <c r="AW64" s="25">
        <f>AM64-AC64</f>
        <v>-23214056.479999997</v>
      </c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ht="10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3">
        <v>73305000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>
        <f>AM64-AC64</f>
        <v>-23214056.479999997</v>
      </c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1:59" ht="0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0.75" customHeight="1">
      <c r="A67" s="28" t="s">
        <v>15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3">
        <f>SUM(AC70:AC86)</f>
        <v>254902148.48000002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>
        <f>SUM(AM70:AN86)</f>
        <v>270141041.7</v>
      </c>
      <c r="AN67" s="23"/>
      <c r="AO67" s="23"/>
      <c r="AP67" s="23"/>
      <c r="AQ67" s="23"/>
      <c r="AR67" s="23"/>
      <c r="AS67" s="23"/>
      <c r="AT67" s="23"/>
      <c r="AU67" s="23"/>
      <c r="AV67" s="23"/>
      <c r="AW67" s="23">
        <f>SUM(AW71:AW86)</f>
        <v>17163724.790000007</v>
      </c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ht="10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3">
        <f>SUM(R71:R86)</f>
        <v>220544665.01999998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ht="0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0.75" customHeight="1">
      <c r="A70" s="26" t="s">
        <v>16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5">
        <v>104697498.81</v>
      </c>
      <c r="AD70" s="25"/>
      <c r="AE70" s="25"/>
      <c r="AF70" s="25"/>
      <c r="AG70" s="25"/>
      <c r="AH70" s="25"/>
      <c r="AI70" s="25"/>
      <c r="AJ70" s="25"/>
      <c r="AK70" s="25"/>
      <c r="AL70" s="25"/>
      <c r="AM70" s="25">
        <v>113870262.87</v>
      </c>
      <c r="AN70" s="25"/>
      <c r="AO70" s="25"/>
      <c r="AP70" s="25"/>
      <c r="AQ70" s="25"/>
      <c r="AR70" s="25"/>
      <c r="AS70" s="25"/>
      <c r="AT70" s="25"/>
      <c r="AU70" s="25"/>
      <c r="AV70" s="25"/>
      <c r="AW70" s="25">
        <f>AM70-AC70</f>
        <v>9172764.060000002</v>
      </c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  <row r="71" spans="1:59" ht="11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5">
        <v>89362917.22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>
        <f>AM70-AC70</f>
        <v>9172764.060000002</v>
      </c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59" ht="0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5">
        <f>AM72-AC72</f>
        <v>0</v>
      </c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1:59" ht="11.25" customHeight="1">
      <c r="A73" s="26" t="s">
        <v>17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7">
        <v>85840747.8</v>
      </c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>
        <v>104863649.67</v>
      </c>
      <c r="AD73" s="27"/>
      <c r="AE73" s="27"/>
      <c r="AF73" s="27"/>
      <c r="AG73" s="27"/>
      <c r="AH73" s="27"/>
      <c r="AI73" s="27"/>
      <c r="AJ73" s="27"/>
      <c r="AK73" s="27"/>
      <c r="AL73" s="27"/>
      <c r="AM73" s="27">
        <v>109040497.26</v>
      </c>
      <c r="AN73" s="27"/>
      <c r="AO73" s="27"/>
      <c r="AP73" s="27"/>
      <c r="AQ73" s="27"/>
      <c r="AR73" s="27"/>
      <c r="AS73" s="27"/>
      <c r="AT73" s="27"/>
      <c r="AU73" s="27"/>
      <c r="AV73" s="27"/>
      <c r="AW73" s="27">
        <f>AM73-AC73</f>
        <v>4176847.5900000036</v>
      </c>
      <c r="AX73" s="27"/>
      <c r="AY73" s="27"/>
      <c r="AZ73" s="27"/>
      <c r="BA73" s="27"/>
      <c r="BB73" s="27"/>
      <c r="BC73" s="27"/>
      <c r="BD73" s="27"/>
      <c r="BE73" s="27"/>
      <c r="BF73" s="27"/>
      <c r="BG73" s="27"/>
    </row>
    <row r="74" spans="1:59" ht="0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59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</row>
    <row r="76" spans="1:59" ht="11.25" customHeight="1">
      <c r="A76" s="26" t="s">
        <v>18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5">
        <v>36000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>
        <v>36000</v>
      </c>
      <c r="AD76" s="25"/>
      <c r="AE76" s="25"/>
      <c r="AF76" s="25"/>
      <c r="AG76" s="25"/>
      <c r="AH76" s="25"/>
      <c r="AI76" s="25"/>
      <c r="AJ76" s="25"/>
      <c r="AK76" s="25"/>
      <c r="AL76" s="25"/>
      <c r="AM76" s="25">
        <v>0</v>
      </c>
      <c r="AN76" s="25"/>
      <c r="AO76" s="25"/>
      <c r="AP76" s="25"/>
      <c r="AQ76" s="25"/>
      <c r="AR76" s="25"/>
      <c r="AS76" s="25"/>
      <c r="AT76" s="25"/>
      <c r="AU76" s="25"/>
      <c r="AV76" s="25"/>
      <c r="AW76" s="25">
        <f>AM76-AC76</f>
        <v>-36000</v>
      </c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ht="0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5">
        <f>AM77-AC77</f>
        <v>0</v>
      </c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1:59" ht="0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11.25" customHeight="1">
      <c r="A79" s="24" t="s">
        <v>116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5">
        <v>0</v>
      </c>
      <c r="AD79" s="25"/>
      <c r="AE79" s="25"/>
      <c r="AF79" s="25"/>
      <c r="AG79" s="25"/>
      <c r="AH79" s="25"/>
      <c r="AI79" s="25"/>
      <c r="AJ79" s="25"/>
      <c r="AK79" s="25"/>
      <c r="AL79" s="25"/>
      <c r="AM79" s="25">
        <v>0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>
        <f>AM79-AC79</f>
        <v>0</v>
      </c>
      <c r="AX79" s="25"/>
      <c r="AY79" s="25"/>
      <c r="AZ79" s="25"/>
      <c r="BA79" s="25"/>
      <c r="BB79" s="25"/>
      <c r="BC79" s="25"/>
      <c r="BD79" s="25"/>
      <c r="BE79" s="25"/>
      <c r="BF79" s="25"/>
      <c r="BG79" s="25"/>
    </row>
    <row r="80" spans="1:59" ht="0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5">
        <v>0</v>
      </c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>
        <f>AM80-AC80</f>
        <v>0</v>
      </c>
      <c r="AX80" s="25"/>
      <c r="AY80" s="25"/>
      <c r="AZ80" s="25"/>
      <c r="BA80" s="25"/>
      <c r="BB80" s="25"/>
      <c r="BC80" s="25"/>
      <c r="BD80" s="25"/>
      <c r="BE80" s="25"/>
      <c r="BF80" s="25"/>
      <c r="BG80" s="25"/>
    </row>
    <row r="81" spans="1:59" ht="0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0.75" customHeight="1">
      <c r="A82" s="26" t="s">
        <v>117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5">
        <v>45305000</v>
      </c>
      <c r="AD82" s="25"/>
      <c r="AE82" s="25"/>
      <c r="AF82" s="25"/>
      <c r="AG82" s="25"/>
      <c r="AH82" s="25"/>
      <c r="AI82" s="25"/>
      <c r="AJ82" s="25"/>
      <c r="AK82" s="25"/>
      <c r="AL82" s="25"/>
      <c r="AM82" s="25">
        <v>47229831.57</v>
      </c>
      <c r="AN82" s="25"/>
      <c r="AO82" s="25"/>
      <c r="AP82" s="25"/>
      <c r="AQ82" s="25"/>
      <c r="AR82" s="25"/>
      <c r="AS82" s="25"/>
      <c r="AT82" s="25"/>
      <c r="AU82" s="25"/>
      <c r="AV82" s="25"/>
      <c r="AW82" s="25">
        <f>AM82-AC82</f>
        <v>1924831.5700000003</v>
      </c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1:59" ht="10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5">
        <v>45305000</v>
      </c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>
        <f>AM82-AC82</f>
        <v>1924831.5700000003</v>
      </c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ht="0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1.25" customHeight="1">
      <c r="A85" s="24" t="s">
        <v>118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>
        <v>0</v>
      </c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"/>
      <c r="AD85" s="25">
        <v>0</v>
      </c>
      <c r="AE85" s="25"/>
      <c r="AF85" s="25"/>
      <c r="AG85" s="25"/>
      <c r="AH85" s="25"/>
      <c r="AI85" s="25"/>
      <c r="AJ85" s="25"/>
      <c r="AK85" s="25"/>
      <c r="AL85" s="25"/>
      <c r="AM85" s="2"/>
      <c r="AN85" s="25">
        <v>0</v>
      </c>
      <c r="AO85" s="25"/>
      <c r="AP85" s="25"/>
      <c r="AQ85" s="25"/>
      <c r="AR85" s="25"/>
      <c r="AS85" s="25"/>
      <c r="AT85" s="25"/>
      <c r="AU85" s="25"/>
      <c r="AV85" s="25"/>
      <c r="AW85" s="25">
        <f>AN85-AD85</f>
        <v>0</v>
      </c>
      <c r="AX85" s="25"/>
      <c r="AY85" s="25"/>
      <c r="AZ85" s="25"/>
      <c r="BA85" s="25"/>
      <c r="BB85" s="25"/>
      <c r="BC85" s="25"/>
      <c r="BD85" s="25"/>
      <c r="BE85" s="25"/>
      <c r="BF85" s="25"/>
      <c r="BG85" s="25"/>
    </row>
    <row r="86" spans="1:59" ht="11.25" customHeight="1">
      <c r="A86" s="24" t="s">
        <v>119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>
        <v>0</v>
      </c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"/>
      <c r="AD86" s="25">
        <v>0</v>
      </c>
      <c r="AE86" s="25"/>
      <c r="AF86" s="25"/>
      <c r="AG86" s="25"/>
      <c r="AH86" s="25"/>
      <c r="AI86" s="25"/>
      <c r="AJ86" s="25"/>
      <c r="AK86" s="25"/>
      <c r="AL86" s="25"/>
      <c r="AM86" s="2"/>
      <c r="AN86" s="25">
        <v>450</v>
      </c>
      <c r="AO86" s="25"/>
      <c r="AP86" s="25"/>
      <c r="AQ86" s="25"/>
      <c r="AR86" s="25"/>
      <c r="AS86" s="25"/>
      <c r="AT86" s="25"/>
      <c r="AU86" s="25"/>
      <c r="AV86" s="25"/>
      <c r="AW86" s="25">
        <f>AN86-AD86</f>
        <v>450</v>
      </c>
      <c r="AX86" s="25"/>
      <c r="AY86" s="25"/>
      <c r="AZ86" s="25"/>
      <c r="BA86" s="25"/>
      <c r="BB86" s="25"/>
      <c r="BC86" s="25"/>
      <c r="BD86" s="25"/>
      <c r="BE86" s="25"/>
      <c r="BF86" s="25"/>
      <c r="BG86" s="25"/>
    </row>
    <row r="87" spans="1:59" ht="0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0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0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0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0.75" customHeight="1">
      <c r="A91" s="28" t="s">
        <v>19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3">
        <f>SUM(AC94:AC111)</f>
        <v>55711671.839999996</v>
      </c>
      <c r="AD91" s="23"/>
      <c r="AE91" s="23"/>
      <c r="AF91" s="23"/>
      <c r="AG91" s="23"/>
      <c r="AH91" s="23"/>
      <c r="AI91" s="23"/>
      <c r="AJ91" s="23"/>
      <c r="AK91" s="23"/>
      <c r="AL91" s="23"/>
      <c r="AM91" s="23">
        <f>SUM(AM94:AM111)</f>
        <v>57251273.06999999</v>
      </c>
      <c r="AN91" s="23"/>
      <c r="AO91" s="23"/>
      <c r="AP91" s="23"/>
      <c r="AQ91" s="23"/>
      <c r="AR91" s="23"/>
      <c r="AS91" s="23"/>
      <c r="AT91" s="23"/>
      <c r="AU91" s="23"/>
      <c r="AV91" s="23"/>
      <c r="AW91" s="23">
        <f>SUM(AW95:AW111)</f>
        <v>3718713.6999999974</v>
      </c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spans="1:59" ht="10.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3">
        <f>SUM(R95:R111)</f>
        <v>31984267.16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</row>
    <row r="93" spans="1:59" ht="0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0.75" customHeight="1">
      <c r="A94" s="26" t="s">
        <v>20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5">
        <v>1971005</v>
      </c>
      <c r="AD94" s="25"/>
      <c r="AE94" s="25"/>
      <c r="AF94" s="25"/>
      <c r="AG94" s="25"/>
      <c r="AH94" s="25"/>
      <c r="AI94" s="25"/>
      <c r="AJ94" s="25"/>
      <c r="AK94" s="25"/>
      <c r="AL94" s="25"/>
      <c r="AM94" s="25">
        <v>1331493.76</v>
      </c>
      <c r="AN94" s="25"/>
      <c r="AO94" s="25"/>
      <c r="AP94" s="25"/>
      <c r="AQ94" s="25"/>
      <c r="AR94" s="25"/>
      <c r="AS94" s="25"/>
      <c r="AT94" s="25"/>
      <c r="AU94" s="25"/>
      <c r="AV94" s="25"/>
      <c r="AW94" s="25">
        <f>AM94-AC94</f>
        <v>-639511.24</v>
      </c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ht="11.2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5">
        <v>1971005</v>
      </c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>
        <f>AM94-AC94</f>
        <v>-639511.24</v>
      </c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ht="0.75" customHeight="1">
      <c r="A96" s="26" t="s">
        <v>21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5">
        <v>16634004.68</v>
      </c>
      <c r="AD96" s="25"/>
      <c r="AE96" s="25"/>
      <c r="AF96" s="25"/>
      <c r="AG96" s="25"/>
      <c r="AH96" s="25"/>
      <c r="AI96" s="25"/>
      <c r="AJ96" s="25"/>
      <c r="AK96" s="25"/>
      <c r="AL96" s="25"/>
      <c r="AM96" s="25">
        <v>18946237.83</v>
      </c>
      <c r="AN96" s="25"/>
      <c r="AO96" s="25"/>
      <c r="AP96" s="25"/>
      <c r="AQ96" s="25"/>
      <c r="AR96" s="25"/>
      <c r="AS96" s="25"/>
      <c r="AT96" s="25"/>
      <c r="AU96" s="25"/>
      <c r="AV96" s="25"/>
      <c r="AW96" s="25">
        <f>AM96-AC96</f>
        <v>2312233.1499999985</v>
      </c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ht="11.2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5">
        <v>657600</v>
      </c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>
        <f>AM96-AC96</f>
        <v>2312233.1499999985</v>
      </c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ht="0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5">
        <f>AM98-AC98</f>
        <v>0</v>
      </c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ht="0.75" customHeight="1">
      <c r="A99" s="26" t="s">
        <v>22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5">
        <v>0</v>
      </c>
      <c r="AD99" s="25"/>
      <c r="AE99" s="25"/>
      <c r="AF99" s="25"/>
      <c r="AG99" s="25"/>
      <c r="AH99" s="25"/>
      <c r="AI99" s="25"/>
      <c r="AJ99" s="25"/>
      <c r="AK99" s="25"/>
      <c r="AL99" s="25"/>
      <c r="AM99" s="25">
        <v>0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>
        <f>AM99-AC99</f>
        <v>0</v>
      </c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ht="10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5">
        <v>0</v>
      </c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>
        <v>0</v>
      </c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ht="0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5">
        <f>AM101-AC101</f>
        <v>0</v>
      </c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ht="0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5">
        <f>AM102-AC102</f>
        <v>0</v>
      </c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ht="0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ht="11.25" customHeight="1">
      <c r="A104" s="26" t="s">
        <v>120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5">
        <v>0</v>
      </c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9"/>
      <c r="AD104" s="25">
        <v>0</v>
      </c>
      <c r="AE104" s="25"/>
      <c r="AF104" s="25"/>
      <c r="AG104" s="25"/>
      <c r="AH104" s="25"/>
      <c r="AI104" s="25"/>
      <c r="AJ104" s="25"/>
      <c r="AK104" s="25"/>
      <c r="AL104" s="25"/>
      <c r="AM104" s="25">
        <v>0</v>
      </c>
      <c r="AN104" s="25"/>
      <c r="AO104" s="25"/>
      <c r="AP104" s="25"/>
      <c r="AQ104" s="25"/>
      <c r="AR104" s="25"/>
      <c r="AS104" s="25"/>
      <c r="AT104" s="25"/>
      <c r="AU104" s="25"/>
      <c r="AV104" s="25"/>
      <c r="AW104" s="25">
        <f>AM104-AC104</f>
        <v>0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ht="0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9">
        <v>0</v>
      </c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>
        <v>0</v>
      </c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59" ht="0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5">
        <f>AM106-AC106</f>
        <v>0</v>
      </c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ht="0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0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0.75" customHeight="1">
      <c r="A109" s="26" t="s">
        <v>23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5">
        <v>37106662.16</v>
      </c>
      <c r="AD109" s="25"/>
      <c r="AE109" s="25"/>
      <c r="AF109" s="25"/>
      <c r="AG109" s="25"/>
      <c r="AH109" s="25"/>
      <c r="AI109" s="25"/>
      <c r="AJ109" s="25"/>
      <c r="AK109" s="25"/>
      <c r="AL109" s="25"/>
      <c r="AM109" s="25">
        <v>36973541.48</v>
      </c>
      <c r="AN109" s="25"/>
      <c r="AO109" s="25"/>
      <c r="AP109" s="25"/>
      <c r="AQ109" s="25"/>
      <c r="AR109" s="25"/>
      <c r="AS109" s="25"/>
      <c r="AT109" s="25"/>
      <c r="AU109" s="25"/>
      <c r="AV109" s="25"/>
      <c r="AW109" s="25">
        <f>AM109-AC109</f>
        <v>-133120.6799999997</v>
      </c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:59" ht="0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ht="10.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5">
        <v>29355662.16</v>
      </c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>
        <f>AM109-AC109</f>
        <v>-133120.6799999997</v>
      </c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ht="0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0.75" customHeight="1">
      <c r="A113" s="28" t="s">
        <v>24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3">
        <f>AC116+AC121+AC129+AC132+AC146</f>
        <v>18887509.64</v>
      </c>
      <c r="AD113" s="23"/>
      <c r="AE113" s="23"/>
      <c r="AF113" s="23"/>
      <c r="AG113" s="23"/>
      <c r="AH113" s="23"/>
      <c r="AI113" s="23"/>
      <c r="AJ113" s="23"/>
      <c r="AK113" s="23"/>
      <c r="AL113" s="23"/>
      <c r="AM113" s="23">
        <f>AM116+AM121+AM129+AM132+AM146</f>
        <v>15812206.29</v>
      </c>
      <c r="AN113" s="23"/>
      <c r="AO113" s="23"/>
      <c r="AP113" s="23"/>
      <c r="AQ113" s="23"/>
      <c r="AR113" s="23"/>
      <c r="AS113" s="23"/>
      <c r="AT113" s="23"/>
      <c r="AU113" s="23"/>
      <c r="AV113" s="23"/>
      <c r="AW113" s="23">
        <f>AW116+AW121+AW129+AW132+AW146</f>
        <v>-2979188.1999999993</v>
      </c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</row>
    <row r="114" spans="1:59" ht="10.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3">
        <f>R119+R121+R130+R133+R147</f>
        <v>13700000</v>
      </c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</row>
    <row r="115" spans="1:59" ht="0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0.75" customHeight="1">
      <c r="A116" s="28" t="s">
        <v>25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3">
        <f>AC118</f>
        <v>13989322.87</v>
      </c>
      <c r="AD116" s="23"/>
      <c r="AE116" s="23"/>
      <c r="AF116" s="23"/>
      <c r="AG116" s="23"/>
      <c r="AH116" s="23"/>
      <c r="AI116" s="23"/>
      <c r="AJ116" s="23"/>
      <c r="AK116" s="23"/>
      <c r="AL116" s="23"/>
      <c r="AM116" s="23">
        <f>AM118</f>
        <v>11769542.26</v>
      </c>
      <c r="AN116" s="23"/>
      <c r="AO116" s="23"/>
      <c r="AP116" s="23"/>
      <c r="AQ116" s="23"/>
      <c r="AR116" s="23"/>
      <c r="AS116" s="23"/>
      <c r="AT116" s="23"/>
      <c r="AU116" s="23"/>
      <c r="AV116" s="23"/>
      <c r="AW116" s="23">
        <f>AW118</f>
        <v>-2219780.6099999994</v>
      </c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</row>
    <row r="117" spans="1:59" ht="11.2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3">
        <f>R119</f>
        <v>11650000</v>
      </c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</row>
    <row r="118" spans="1:59" ht="0.75" customHeight="1">
      <c r="A118" s="26" t="s">
        <v>26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5">
        <v>13989322.87</v>
      </c>
      <c r="AD118" s="25"/>
      <c r="AE118" s="25"/>
      <c r="AF118" s="25"/>
      <c r="AG118" s="25"/>
      <c r="AH118" s="25"/>
      <c r="AI118" s="25"/>
      <c r="AJ118" s="25"/>
      <c r="AK118" s="25"/>
      <c r="AL118" s="25"/>
      <c r="AM118" s="25">
        <v>11769542.26</v>
      </c>
      <c r="AN118" s="25"/>
      <c r="AO118" s="25"/>
      <c r="AP118" s="25"/>
      <c r="AQ118" s="25"/>
      <c r="AR118" s="25"/>
      <c r="AS118" s="25"/>
      <c r="AT118" s="25"/>
      <c r="AU118" s="25"/>
      <c r="AV118" s="25"/>
      <c r="AW118" s="25">
        <f>AM118-AC118</f>
        <v>-2219780.6099999994</v>
      </c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ht="11.2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5">
        <v>11650000</v>
      </c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:59" ht="0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1.25" customHeight="1">
      <c r="A121" s="28" t="s">
        <v>27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3">
        <v>0</v>
      </c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>
        <f>SUM(AD122:AD126)</f>
        <v>221900</v>
      </c>
      <c r="AD121" s="23"/>
      <c r="AE121" s="23"/>
      <c r="AF121" s="23"/>
      <c r="AG121" s="23"/>
      <c r="AH121" s="23"/>
      <c r="AI121" s="23"/>
      <c r="AJ121" s="23"/>
      <c r="AK121" s="23"/>
      <c r="AL121" s="23"/>
      <c r="AM121" s="23">
        <f>SUM(AM123:AM126)</f>
        <v>221900</v>
      </c>
      <c r="AN121" s="23"/>
      <c r="AO121" s="23"/>
      <c r="AP121" s="23"/>
      <c r="AQ121" s="23"/>
      <c r="AR121" s="23"/>
      <c r="AS121" s="23"/>
      <c r="AT121" s="23"/>
      <c r="AU121" s="23"/>
      <c r="AV121" s="23"/>
      <c r="AW121" s="23">
        <f>SUM(AW123:AW126)</f>
        <v>0</v>
      </c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</row>
    <row r="122" spans="1:59" ht="0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1.25" customHeight="1">
      <c r="A123" s="24" t="s">
        <v>121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>
        <v>0</v>
      </c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9"/>
      <c r="AD123" s="25">
        <v>221900</v>
      </c>
      <c r="AE123" s="25"/>
      <c r="AF123" s="25"/>
      <c r="AG123" s="25"/>
      <c r="AH123" s="25"/>
      <c r="AI123" s="25"/>
      <c r="AJ123" s="25"/>
      <c r="AK123" s="25"/>
      <c r="AL123" s="25"/>
      <c r="AM123" s="25">
        <v>221900</v>
      </c>
      <c r="AN123" s="25"/>
      <c r="AO123" s="25"/>
      <c r="AP123" s="25"/>
      <c r="AQ123" s="25"/>
      <c r="AR123" s="25"/>
      <c r="AS123" s="25"/>
      <c r="AT123" s="25"/>
      <c r="AU123" s="25"/>
      <c r="AV123" s="25"/>
      <c r="AW123" s="25">
        <f>AM123-AD123</f>
        <v>0</v>
      </c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</row>
    <row r="124" spans="1:59" ht="0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11.25" customHeight="1">
      <c r="A125" s="24" t="s">
        <v>122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>
        <v>0</v>
      </c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9"/>
      <c r="AD125" s="25">
        <v>0</v>
      </c>
      <c r="AE125" s="25"/>
      <c r="AF125" s="25"/>
      <c r="AG125" s="25"/>
      <c r="AH125" s="25"/>
      <c r="AI125" s="25"/>
      <c r="AJ125" s="25"/>
      <c r="AK125" s="25"/>
      <c r="AL125" s="25"/>
      <c r="AM125" s="25">
        <v>0</v>
      </c>
      <c r="AN125" s="25"/>
      <c r="AO125" s="25"/>
      <c r="AP125" s="25"/>
      <c r="AQ125" s="25"/>
      <c r="AR125" s="25"/>
      <c r="AS125" s="25"/>
      <c r="AT125" s="25"/>
      <c r="AU125" s="25"/>
      <c r="AV125" s="25"/>
      <c r="AW125" s="25">
        <f>AM125-AC125</f>
        <v>0</v>
      </c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</row>
    <row r="126" spans="1:59" ht="11.25" customHeight="1">
      <c r="A126" s="24" t="s">
        <v>123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5">
        <v>0</v>
      </c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9"/>
      <c r="AD126" s="25">
        <v>0</v>
      </c>
      <c r="AE126" s="25"/>
      <c r="AF126" s="25"/>
      <c r="AG126" s="25"/>
      <c r="AH126" s="25"/>
      <c r="AI126" s="25"/>
      <c r="AJ126" s="25"/>
      <c r="AK126" s="25"/>
      <c r="AL126" s="25"/>
      <c r="AM126" s="25">
        <v>0</v>
      </c>
      <c r="AN126" s="25"/>
      <c r="AO126" s="25"/>
      <c r="AP126" s="25"/>
      <c r="AQ126" s="25"/>
      <c r="AR126" s="25"/>
      <c r="AS126" s="25"/>
      <c r="AT126" s="25"/>
      <c r="AU126" s="25"/>
      <c r="AV126" s="25"/>
      <c r="AW126" s="25">
        <f>AM126-AC126</f>
        <v>0</v>
      </c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</row>
    <row r="127" spans="1:59" ht="0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0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0.75" customHeight="1">
      <c r="A129" s="28" t="s">
        <v>28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3">
        <v>0</v>
      </c>
      <c r="AD129" s="23"/>
      <c r="AE129" s="23"/>
      <c r="AF129" s="23"/>
      <c r="AG129" s="23"/>
      <c r="AH129" s="23"/>
      <c r="AI129" s="23"/>
      <c r="AJ129" s="23"/>
      <c r="AK129" s="23"/>
      <c r="AL129" s="23"/>
      <c r="AM129" s="23">
        <v>0</v>
      </c>
      <c r="AN129" s="23"/>
      <c r="AO129" s="23"/>
      <c r="AP129" s="23"/>
      <c r="AQ129" s="23"/>
      <c r="AR129" s="23"/>
      <c r="AS129" s="23"/>
      <c r="AT129" s="23"/>
      <c r="AU129" s="23"/>
      <c r="AV129" s="23"/>
      <c r="AW129" s="23">
        <v>0</v>
      </c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</row>
    <row r="130" spans="1:59" ht="10.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3">
        <v>0</v>
      </c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</row>
    <row r="131" spans="1:59" ht="0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0.75" customHeight="1">
      <c r="A132" s="28" t="s">
        <v>29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3">
        <f>SUM(AC135:AD143)</f>
        <v>4676286.77</v>
      </c>
      <c r="AD132" s="23"/>
      <c r="AE132" s="23"/>
      <c r="AF132" s="23"/>
      <c r="AG132" s="23"/>
      <c r="AH132" s="23"/>
      <c r="AI132" s="23"/>
      <c r="AJ132" s="23"/>
      <c r="AK132" s="23"/>
      <c r="AL132" s="23"/>
      <c r="AM132" s="23">
        <f>SUM(AM135:AN143)</f>
        <v>3820764.0300000003</v>
      </c>
      <c r="AN132" s="23"/>
      <c r="AO132" s="23"/>
      <c r="AP132" s="23"/>
      <c r="AQ132" s="23"/>
      <c r="AR132" s="23"/>
      <c r="AS132" s="23"/>
      <c r="AT132" s="23"/>
      <c r="AU132" s="23"/>
      <c r="AV132" s="23"/>
      <c r="AW132" s="23">
        <f>SUM(AW136:AW143)</f>
        <v>-759407.5900000001</v>
      </c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</row>
    <row r="133" spans="1:59" ht="10.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3">
        <f>SUM(R136:R143)</f>
        <v>2050000</v>
      </c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</row>
    <row r="134" spans="1:59" ht="0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0.75" customHeight="1">
      <c r="A135" s="26" t="s">
        <v>16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5">
        <v>775964.15</v>
      </c>
      <c r="AD135" s="25"/>
      <c r="AE135" s="25"/>
      <c r="AF135" s="25"/>
      <c r="AG135" s="25"/>
      <c r="AH135" s="25"/>
      <c r="AI135" s="25"/>
      <c r="AJ135" s="25"/>
      <c r="AK135" s="25"/>
      <c r="AL135" s="25"/>
      <c r="AM135" s="25">
        <v>679849</v>
      </c>
      <c r="AN135" s="25"/>
      <c r="AO135" s="25"/>
      <c r="AP135" s="25"/>
      <c r="AQ135" s="25"/>
      <c r="AR135" s="25"/>
      <c r="AS135" s="25"/>
      <c r="AT135" s="25"/>
      <c r="AU135" s="25"/>
      <c r="AV135" s="25"/>
      <c r="AW135" s="25">
        <f>AM135-AC135</f>
        <v>-96115.15000000002</v>
      </c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</row>
    <row r="136" spans="1:59" ht="11.2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5">
        <v>0</v>
      </c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</row>
    <row r="137" spans="1:59" ht="0.75" customHeight="1">
      <c r="A137" s="26" t="s">
        <v>17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ht="11.2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7">
        <v>0</v>
      </c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9"/>
      <c r="AD138" s="27">
        <v>1850322.62</v>
      </c>
      <c r="AE138" s="27"/>
      <c r="AF138" s="27"/>
      <c r="AG138" s="27"/>
      <c r="AH138" s="27"/>
      <c r="AI138" s="27"/>
      <c r="AJ138" s="27"/>
      <c r="AK138" s="27"/>
      <c r="AL138" s="27"/>
      <c r="AM138" s="9"/>
      <c r="AN138" s="27">
        <v>1275405.23</v>
      </c>
      <c r="AO138" s="27"/>
      <c r="AP138" s="27"/>
      <c r="AQ138" s="27"/>
      <c r="AR138" s="27"/>
      <c r="AS138" s="27"/>
      <c r="AT138" s="27"/>
      <c r="AU138" s="27"/>
      <c r="AV138" s="27"/>
      <c r="AW138" s="27">
        <f>AN138-AD138</f>
        <v>-574917.3900000001</v>
      </c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</row>
    <row r="139" spans="1:59" ht="0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"/>
      <c r="AD139" s="27"/>
      <c r="AE139" s="27"/>
      <c r="AF139" s="27"/>
      <c r="AG139" s="27"/>
      <c r="AH139" s="27"/>
      <c r="AI139" s="27"/>
      <c r="AJ139" s="27"/>
      <c r="AK139" s="27"/>
      <c r="AL139" s="27"/>
      <c r="AM139" s="2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</row>
    <row r="140" spans="1:59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"/>
      <c r="AD140" s="27"/>
      <c r="AE140" s="27"/>
      <c r="AF140" s="27"/>
      <c r="AG140" s="27"/>
      <c r="AH140" s="27"/>
      <c r="AI140" s="27"/>
      <c r="AJ140" s="27"/>
      <c r="AK140" s="27"/>
      <c r="AL140" s="27"/>
      <c r="AM140" s="2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</row>
    <row r="141" spans="1:59" ht="12.75" customHeight="1">
      <c r="A141" s="26" t="s">
        <v>18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5">
        <v>0</v>
      </c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9"/>
      <c r="AD141" s="25">
        <v>0</v>
      </c>
      <c r="AE141" s="25"/>
      <c r="AF141" s="25"/>
      <c r="AG141" s="25"/>
      <c r="AH141" s="25"/>
      <c r="AI141" s="25"/>
      <c r="AJ141" s="25"/>
      <c r="AK141" s="25"/>
      <c r="AL141" s="25"/>
      <c r="AM141" s="25">
        <v>0</v>
      </c>
      <c r="AN141" s="25"/>
      <c r="AO141" s="25"/>
      <c r="AP141" s="25"/>
      <c r="AQ141" s="25"/>
      <c r="AR141" s="25"/>
      <c r="AS141" s="25"/>
      <c r="AT141" s="25"/>
      <c r="AU141" s="25"/>
      <c r="AV141" s="25"/>
      <c r="AW141" s="25">
        <f>AM141-AC141</f>
        <v>0</v>
      </c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</row>
    <row r="142" spans="1:59" ht="12.75" customHeight="1">
      <c r="A142" s="26" t="s">
        <v>124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5">
        <v>0</v>
      </c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9"/>
      <c r="AD142" s="25">
        <v>0</v>
      </c>
      <c r="AE142" s="25"/>
      <c r="AF142" s="25"/>
      <c r="AG142" s="25"/>
      <c r="AH142" s="25"/>
      <c r="AI142" s="25"/>
      <c r="AJ142" s="25"/>
      <c r="AK142" s="25"/>
      <c r="AL142" s="25"/>
      <c r="AM142" s="25">
        <v>0</v>
      </c>
      <c r="AN142" s="25"/>
      <c r="AO142" s="25"/>
      <c r="AP142" s="25"/>
      <c r="AQ142" s="25"/>
      <c r="AR142" s="25"/>
      <c r="AS142" s="25"/>
      <c r="AT142" s="25"/>
      <c r="AU142" s="25"/>
      <c r="AV142" s="25"/>
      <c r="AW142" s="25">
        <f>AM142-AC142</f>
        <v>0</v>
      </c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</row>
    <row r="143" spans="1:59" ht="12.75" customHeight="1">
      <c r="A143" s="26" t="s">
        <v>30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5">
        <v>2050000</v>
      </c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>
        <v>2050000</v>
      </c>
      <c r="AD143" s="25"/>
      <c r="AE143" s="25"/>
      <c r="AF143" s="25"/>
      <c r="AG143" s="25"/>
      <c r="AH143" s="25"/>
      <c r="AI143" s="25"/>
      <c r="AJ143" s="25"/>
      <c r="AK143" s="25"/>
      <c r="AL143" s="25"/>
      <c r="AM143" s="25">
        <v>1865509.8</v>
      </c>
      <c r="AN143" s="25"/>
      <c r="AO143" s="25"/>
      <c r="AP143" s="25"/>
      <c r="AQ143" s="25"/>
      <c r="AR143" s="25"/>
      <c r="AS143" s="25"/>
      <c r="AT143" s="25"/>
      <c r="AU143" s="25"/>
      <c r="AV143" s="25"/>
      <c r="AW143" s="25">
        <f>AM143-AC143</f>
        <v>-184490.19999999995</v>
      </c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</row>
    <row r="144" spans="1:59" ht="0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</row>
    <row r="145" spans="1:59" ht="0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0.75" customHeight="1">
      <c r="A146" s="28" t="s">
        <v>31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3">
        <v>0</v>
      </c>
      <c r="AD146" s="23"/>
      <c r="AE146" s="23"/>
      <c r="AF146" s="23"/>
      <c r="AG146" s="23"/>
      <c r="AH146" s="23"/>
      <c r="AI146" s="23"/>
      <c r="AJ146" s="23"/>
      <c r="AK146" s="23"/>
      <c r="AL146" s="23"/>
      <c r="AM146" s="23">
        <v>0</v>
      </c>
      <c r="AN146" s="23"/>
      <c r="AO146" s="23"/>
      <c r="AP146" s="23"/>
      <c r="AQ146" s="23"/>
      <c r="AR146" s="23"/>
      <c r="AS146" s="23"/>
      <c r="AT146" s="23"/>
      <c r="AU146" s="23"/>
      <c r="AV146" s="23"/>
      <c r="AW146" s="23">
        <v>0</v>
      </c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</row>
    <row r="147" spans="1:59" ht="10.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3">
        <v>0</v>
      </c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</row>
    <row r="148" spans="1:59" ht="0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0.75" customHeight="1">
      <c r="A149" s="28" t="s">
        <v>32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3">
        <f>AC21+AC113</f>
        <v>581907141.95</v>
      </c>
      <c r="AD149" s="23"/>
      <c r="AE149" s="23"/>
      <c r="AF149" s="23"/>
      <c r="AG149" s="23"/>
      <c r="AH149" s="23"/>
      <c r="AI149" s="23"/>
      <c r="AJ149" s="23"/>
      <c r="AK149" s="23"/>
      <c r="AL149" s="23"/>
      <c r="AM149" s="23">
        <f>AM21+AM113</f>
        <v>560827147.3799999</v>
      </c>
      <c r="AN149" s="23"/>
      <c r="AO149" s="23"/>
      <c r="AP149" s="23"/>
      <c r="AQ149" s="23"/>
      <c r="AR149" s="23"/>
      <c r="AS149" s="23"/>
      <c r="AT149" s="23"/>
      <c r="AU149" s="23"/>
      <c r="AV149" s="23"/>
      <c r="AW149" s="23">
        <v>-28041759.02</v>
      </c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</row>
    <row r="150" spans="1:59" ht="10.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3">
        <f>R22+R114</f>
        <v>514419000</v>
      </c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</row>
    <row r="151" spans="1:59" ht="0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0.75" customHeight="1">
      <c r="A152" s="28" t="s">
        <v>33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3">
        <v>0</v>
      </c>
      <c r="AD152" s="23"/>
      <c r="AE152" s="23"/>
      <c r="AF152" s="23"/>
      <c r="AG152" s="23"/>
      <c r="AH152" s="23"/>
      <c r="AI152" s="23"/>
      <c r="AJ152" s="23"/>
      <c r="AK152" s="23"/>
      <c r="AL152" s="23"/>
      <c r="AM152" s="23">
        <v>0</v>
      </c>
      <c r="AN152" s="23"/>
      <c r="AO152" s="23"/>
      <c r="AP152" s="23"/>
      <c r="AQ152" s="23"/>
      <c r="AR152" s="23"/>
      <c r="AS152" s="23"/>
      <c r="AT152" s="23"/>
      <c r="AU152" s="23"/>
      <c r="AV152" s="23"/>
      <c r="AW152" s="23">
        <v>0</v>
      </c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</row>
    <row r="153" spans="1:59" ht="11.2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3">
        <v>0</v>
      </c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</row>
    <row r="154" spans="1:59" ht="0.75" customHeight="1">
      <c r="A154" s="28" t="s">
        <v>34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3">
        <f>AC149+AC152</f>
        <v>581907141.95</v>
      </c>
      <c r="AD154" s="23"/>
      <c r="AE154" s="23"/>
      <c r="AF154" s="23"/>
      <c r="AG154" s="23"/>
      <c r="AH154" s="23"/>
      <c r="AI154" s="23"/>
      <c r="AJ154" s="23"/>
      <c r="AK154" s="23"/>
      <c r="AL154" s="23"/>
      <c r="AM154" s="23">
        <f>AM149+AM152</f>
        <v>560827147.3799999</v>
      </c>
      <c r="AN154" s="23"/>
      <c r="AO154" s="23"/>
      <c r="AP154" s="23"/>
      <c r="AQ154" s="23"/>
      <c r="AR154" s="23"/>
      <c r="AS154" s="23"/>
      <c r="AT154" s="23"/>
      <c r="AU154" s="23"/>
      <c r="AV154" s="23"/>
      <c r="AW154" s="23">
        <v>-28041759.02</v>
      </c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</row>
    <row r="155" spans="1:59" ht="11.2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3">
        <f>R150+R153</f>
        <v>514419000</v>
      </c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</row>
    <row r="156" spans="1:59" ht="0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1.25" customHeight="1">
      <c r="A157" s="28" t="s">
        <v>35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3">
        <v>0</v>
      </c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>
        <f>IF(AC154&lt;Z248,Z248-AC154,"-")</f>
        <v>32246609.42999983</v>
      </c>
      <c r="AD157" s="23"/>
      <c r="AE157" s="23"/>
      <c r="AF157" s="23"/>
      <c r="AG157" s="23"/>
      <c r="AH157" s="23"/>
      <c r="AI157" s="23"/>
      <c r="AJ157" s="23"/>
      <c r="AK157" s="23"/>
      <c r="AL157" s="23"/>
      <c r="AM157" s="23" t="str">
        <f>IF(AM154&lt;AE243,AE243-AM154,"-")</f>
        <v>-</v>
      </c>
      <c r="AN157" s="23"/>
      <c r="AO157" s="23"/>
      <c r="AP157" s="23"/>
      <c r="AQ157" s="23"/>
      <c r="AR157" s="23"/>
      <c r="AS157" s="23"/>
      <c r="AT157" s="23"/>
      <c r="AU157" s="23"/>
      <c r="AV157" s="23"/>
      <c r="AW157" s="23">
        <v>-256888190.26</v>
      </c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</row>
    <row r="158" spans="1:59" ht="0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3" t="str">
        <f>IF(R155&lt;R242,R155-R242,"-")</f>
        <v>-</v>
      </c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0.75" customHeight="1">
      <c r="A159" s="28" t="s">
        <v>36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3">
        <f>AC154+AC157</f>
        <v>614153751.3799999</v>
      </c>
      <c r="AD159" s="23"/>
      <c r="AE159" s="23"/>
      <c r="AF159" s="23"/>
      <c r="AG159" s="23"/>
      <c r="AH159" s="23"/>
      <c r="AI159" s="23"/>
      <c r="AJ159" s="23"/>
      <c r="AK159" s="23"/>
      <c r="AL159" s="23"/>
      <c r="AM159" s="23">
        <f>AM154</f>
        <v>560827147.3799999</v>
      </c>
      <c r="AN159" s="23"/>
      <c r="AO159" s="23"/>
      <c r="AP159" s="23"/>
      <c r="AQ159" s="23"/>
      <c r="AR159" s="23"/>
      <c r="AS159" s="23"/>
      <c r="AT159" s="23"/>
      <c r="AU159" s="23"/>
      <c r="AV159" s="23"/>
      <c r="AW159" s="23">
        <v>-28041759.02</v>
      </c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</row>
    <row r="160" spans="1:59" ht="10.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3">
        <f>R155+R157</f>
        <v>514419000</v>
      </c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</row>
    <row r="161" spans="1:59" ht="0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0.75" customHeight="1">
      <c r="A162" s="28" t="s">
        <v>37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</row>
    <row r="163" spans="1:59" ht="10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3">
        <f>R167</f>
        <v>32246609.43</v>
      </c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</row>
    <row r="164" spans="1:59" ht="0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22.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0.75" customHeight="1">
      <c r="A166" s="26" t="s">
        <v>38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</row>
    <row r="167" spans="1:59" ht="10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5">
        <v>32246609.43</v>
      </c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</row>
    <row r="168" spans="1:59" ht="0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11.25" customHeight="1">
      <c r="A169" s="1"/>
      <c r="B169" s="1"/>
      <c r="C169" s="1"/>
      <c r="D169" s="1"/>
      <c r="E169" s="1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1"/>
      <c r="BG169" s="1"/>
    </row>
    <row r="170" spans="1:59" ht="1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ht="11.25" customHeight="1">
      <c r="A171" s="1"/>
      <c r="B171" s="1"/>
      <c r="C171" s="1"/>
      <c r="D171" s="1"/>
      <c r="E171" s="1"/>
      <c r="F171" s="38" t="s">
        <v>125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1"/>
      <c r="BG171" s="1"/>
    </row>
    <row r="172" spans="1:59" ht="58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ht="11.25" customHeight="1">
      <c r="A173" s="1"/>
      <c r="B173" s="1"/>
      <c r="C173" s="1"/>
      <c r="D173" s="1"/>
      <c r="E173" s="1"/>
      <c r="F173" s="1"/>
      <c r="G173" s="1"/>
      <c r="H173" s="1"/>
      <c r="I173" s="34" t="s">
        <v>69</v>
      </c>
      <c r="J173" s="34"/>
      <c r="K173" s="34"/>
      <c r="L173" s="34"/>
      <c r="M173" s="34"/>
      <c r="N173" s="34"/>
      <c r="O173" s="34"/>
      <c r="P173" s="34"/>
      <c r="Q173" s="1"/>
      <c r="R173" s="1"/>
      <c r="S173" s="1"/>
      <c r="T173" s="1"/>
      <c r="U173" s="1"/>
      <c r="V173" s="1"/>
      <c r="W173" s="1"/>
      <c r="X173" s="1"/>
      <c r="Y173" s="34" t="s">
        <v>79</v>
      </c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1"/>
      <c r="AK173" s="1"/>
      <c r="AL173" s="1"/>
      <c r="AM173" s="1"/>
      <c r="AN173" s="1"/>
      <c r="AO173" s="1"/>
      <c r="AP173" s="34" t="s">
        <v>88</v>
      </c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1"/>
      <c r="BE173" s="1"/>
      <c r="BF173" s="1"/>
      <c r="BG173" s="1"/>
    </row>
    <row r="174" spans="1:59" ht="9" customHeight="1">
      <c r="A174" s="1"/>
      <c r="B174" s="1"/>
      <c r="C174" s="1"/>
      <c r="D174" s="1"/>
      <c r="E174" s="1"/>
      <c r="F174" s="1"/>
      <c r="G174" s="1"/>
      <c r="H174" s="1"/>
      <c r="I174" s="34" t="s">
        <v>70</v>
      </c>
      <c r="J174" s="34"/>
      <c r="K174" s="34"/>
      <c r="L174" s="34"/>
      <c r="M174" s="34"/>
      <c r="N174" s="34"/>
      <c r="O174" s="34"/>
      <c r="P174" s="34"/>
      <c r="Q174" s="1"/>
      <c r="R174" s="1"/>
      <c r="S174" s="1"/>
      <c r="T174" s="1"/>
      <c r="U174" s="1"/>
      <c r="V174" s="1"/>
      <c r="W174" s="1"/>
      <c r="X174" s="1"/>
      <c r="Y174" s="34" t="s">
        <v>80</v>
      </c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1"/>
      <c r="AK174" s="1"/>
      <c r="AL174" s="1"/>
      <c r="AM174" s="1"/>
      <c r="AN174" s="1"/>
      <c r="AO174" s="1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1"/>
      <c r="BE174" s="1"/>
      <c r="BF174" s="1"/>
      <c r="BG174" s="1"/>
    </row>
    <row r="175" spans="1:59" ht="1.5" customHeight="1">
      <c r="A175" s="1"/>
      <c r="B175" s="1"/>
      <c r="C175" s="1"/>
      <c r="D175" s="1"/>
      <c r="E175" s="1"/>
      <c r="F175" s="1"/>
      <c r="G175" s="1"/>
      <c r="H175" s="1"/>
      <c r="I175" s="34"/>
      <c r="J175" s="34"/>
      <c r="K175" s="34"/>
      <c r="L175" s="34"/>
      <c r="M175" s="34"/>
      <c r="N175" s="34"/>
      <c r="O175" s="34"/>
      <c r="P175" s="34"/>
      <c r="Q175" s="1"/>
      <c r="R175" s="1"/>
      <c r="S175" s="1"/>
      <c r="T175" s="1"/>
      <c r="U175" s="1"/>
      <c r="V175" s="1"/>
      <c r="W175" s="1"/>
      <c r="X175" s="1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1"/>
      <c r="AK175" s="1"/>
      <c r="AL175" s="1"/>
      <c r="AM175" s="1"/>
      <c r="AN175" s="1"/>
      <c r="AO175" s="1"/>
      <c r="AP175" s="34" t="s">
        <v>89</v>
      </c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1"/>
      <c r="BE175" s="1"/>
      <c r="BF175" s="1"/>
      <c r="BG175" s="1"/>
    </row>
    <row r="176" spans="1:59" ht="9" customHeight="1">
      <c r="A176" s="1"/>
      <c r="B176" s="1"/>
      <c r="C176" s="1"/>
      <c r="D176" s="1"/>
      <c r="E176" s="1"/>
      <c r="F176" s="1"/>
      <c r="G176" s="1"/>
      <c r="H176" s="1"/>
      <c r="I176" s="34"/>
      <c r="J176" s="34"/>
      <c r="K176" s="34"/>
      <c r="L176" s="34"/>
      <c r="M176" s="34"/>
      <c r="N176" s="34"/>
      <c r="O176" s="34"/>
      <c r="P176" s="34"/>
      <c r="Q176" s="1"/>
      <c r="R176" s="1"/>
      <c r="S176" s="1"/>
      <c r="T176" s="1"/>
      <c r="U176" s="1"/>
      <c r="V176" s="1"/>
      <c r="W176" s="1"/>
      <c r="X176" s="1"/>
      <c r="Y176" s="34" t="s">
        <v>81</v>
      </c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1"/>
      <c r="AK176" s="1"/>
      <c r="AL176" s="1"/>
      <c r="AM176" s="1"/>
      <c r="AN176" s="1"/>
      <c r="AO176" s="1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1"/>
      <c r="BE176" s="1"/>
      <c r="BF176" s="1"/>
      <c r="BG176" s="1"/>
    </row>
    <row r="177" spans="1:59" ht="1.5" customHeight="1">
      <c r="A177" s="1"/>
      <c r="B177" s="1"/>
      <c r="C177" s="1"/>
      <c r="D177" s="1"/>
      <c r="E177" s="1"/>
      <c r="F177" s="1"/>
      <c r="G177" s="1"/>
      <c r="H177" s="1"/>
      <c r="I177" s="34" t="s">
        <v>71</v>
      </c>
      <c r="J177" s="34"/>
      <c r="K177" s="34"/>
      <c r="L177" s="34"/>
      <c r="M177" s="34"/>
      <c r="N177" s="34"/>
      <c r="O177" s="34"/>
      <c r="P177" s="34"/>
      <c r="Q177" s="1"/>
      <c r="R177" s="1"/>
      <c r="S177" s="1"/>
      <c r="T177" s="1"/>
      <c r="U177" s="1"/>
      <c r="V177" s="1"/>
      <c r="W177" s="1"/>
      <c r="X177" s="1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1"/>
      <c r="AK177" s="1"/>
      <c r="AL177" s="1"/>
      <c r="AM177" s="1"/>
      <c r="AN177" s="1"/>
      <c r="AO177" s="1"/>
      <c r="AP177" s="34" t="s">
        <v>90</v>
      </c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1"/>
      <c r="BE177" s="1"/>
      <c r="BF177" s="1"/>
      <c r="BG177" s="1"/>
    </row>
    <row r="178" spans="1:59" ht="9.75" customHeight="1">
      <c r="A178" s="1"/>
      <c r="B178" s="1"/>
      <c r="C178" s="1"/>
      <c r="D178" s="1"/>
      <c r="E178" s="1"/>
      <c r="F178" s="1"/>
      <c r="G178" s="1"/>
      <c r="H178" s="1"/>
      <c r="I178" s="34"/>
      <c r="J178" s="34"/>
      <c r="K178" s="34"/>
      <c r="L178" s="34"/>
      <c r="M178" s="34"/>
      <c r="N178" s="34"/>
      <c r="O178" s="34"/>
      <c r="P178" s="3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1"/>
      <c r="BE178" s="1"/>
      <c r="BF178" s="1"/>
      <c r="BG178" s="1"/>
    </row>
    <row r="179" spans="1:59" ht="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t="10.5" customHeight="1">
      <c r="A180" s="1"/>
      <c r="B180" s="20" t="s">
        <v>55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t="4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t="11.25" customHeight="1">
      <c r="A182" s="1"/>
      <c r="B182" s="20" t="s">
        <v>56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t="10.5" customHeight="1">
      <c r="A183" s="1"/>
      <c r="B183" s="36" t="s">
        <v>57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10.5" customHeight="1">
      <c r="A184" s="1"/>
      <c r="B184" s="36" t="s">
        <v>58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t="11.25" customHeight="1">
      <c r="A185" s="1"/>
      <c r="B185" s="36" t="s">
        <v>59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t="10.5" customHeight="1">
      <c r="A186" s="1"/>
      <c r="B186" s="36" t="s">
        <v>60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t="3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277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t="7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t="10.5" customHeight="1">
      <c r="A190" s="13"/>
      <c r="B190" s="13"/>
      <c r="C190" s="13"/>
      <c r="D190" s="13"/>
      <c r="E190" s="13"/>
      <c r="F190" s="13"/>
      <c r="G190" s="13"/>
      <c r="H190" s="15"/>
      <c r="I190" s="15"/>
      <c r="J190" s="21" t="s">
        <v>72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</row>
    <row r="191" spans="1:59" ht="4.5" customHeight="1">
      <c r="A191" s="13"/>
      <c r="B191" s="13"/>
      <c r="C191" s="13"/>
      <c r="D191" s="13"/>
      <c r="E191" s="13"/>
      <c r="F191" s="13"/>
      <c r="G191" s="13"/>
      <c r="H191" s="15"/>
      <c r="I191" s="15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</row>
    <row r="192" spans="1:59" ht="6" customHeight="1">
      <c r="A192" s="13"/>
      <c r="B192" s="13"/>
      <c r="C192" s="13"/>
      <c r="D192" s="13"/>
      <c r="E192" s="13"/>
      <c r="F192" s="13"/>
      <c r="G192" s="13"/>
      <c r="H192" s="15"/>
      <c r="I192" s="15"/>
      <c r="J192" s="20" t="s">
        <v>73</v>
      </c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</row>
    <row r="193" spans="1:59" ht="4.5" customHeight="1">
      <c r="A193" s="13"/>
      <c r="B193" s="13"/>
      <c r="C193" s="13"/>
      <c r="D193" s="13"/>
      <c r="E193" s="13"/>
      <c r="F193" s="13"/>
      <c r="G193" s="13"/>
      <c r="H193" s="15"/>
      <c r="I193" s="15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</row>
    <row r="194" spans="1:59" ht="6.75" customHeight="1">
      <c r="A194" s="13"/>
      <c r="B194" s="13"/>
      <c r="C194" s="13"/>
      <c r="D194" s="13"/>
      <c r="E194" s="13"/>
      <c r="F194" s="13"/>
      <c r="G194" s="13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</row>
    <row r="195" spans="1:59" ht="10.5" customHeight="1">
      <c r="A195" s="13"/>
      <c r="B195" s="13"/>
      <c r="C195" s="13"/>
      <c r="D195" s="13"/>
      <c r="E195" s="13"/>
      <c r="F195" s="13"/>
      <c r="G195" s="13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7" t="s">
        <v>126</v>
      </c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</row>
    <row r="196" spans="1:59" ht="11.25" customHeight="1">
      <c r="A196" s="13"/>
      <c r="B196" s="13"/>
      <c r="C196" s="13"/>
      <c r="D196" s="13"/>
      <c r="E196" s="13"/>
      <c r="F196" s="13"/>
      <c r="G196" s="13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</row>
    <row r="197" spans="1:59" ht="3" customHeight="1">
      <c r="A197" s="13"/>
      <c r="B197" s="13"/>
      <c r="C197" s="13"/>
      <c r="D197" s="13"/>
      <c r="E197" s="13"/>
      <c r="F197" s="13"/>
      <c r="G197" s="13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</row>
    <row r="198" spans="1:59" ht="3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</row>
    <row r="199" spans="1:59" ht="1.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</row>
    <row r="200" spans="1:59" ht="2.2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</row>
    <row r="201" spans="1:59" ht="17.25" customHeight="1">
      <c r="A201" s="16" t="s">
        <v>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ht="14.25" customHeight="1">
      <c r="A202" s="11" t="s">
        <v>1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"/>
      <c r="N202" s="1"/>
      <c r="O202" s="12">
        <v>2022</v>
      </c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"/>
      <c r="AC202" s="1"/>
      <c r="AD202" s="1"/>
      <c r="AE202" s="1"/>
      <c r="AF202" s="12">
        <v>14</v>
      </c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ht="4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</row>
    <row r="204" spans="1:59" ht="3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t="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ht="14.25" customHeight="1">
      <c r="A206" s="33" t="s">
        <v>39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29" t="s">
        <v>77</v>
      </c>
      <c r="S206" s="29"/>
      <c r="T206" s="29"/>
      <c r="U206" s="29"/>
      <c r="V206" s="29"/>
      <c r="W206" s="29"/>
      <c r="X206" s="29"/>
      <c r="Y206" s="29"/>
      <c r="Z206" s="29" t="s">
        <v>77</v>
      </c>
      <c r="AA206" s="29"/>
      <c r="AB206" s="29"/>
      <c r="AC206" s="29"/>
      <c r="AD206" s="29"/>
      <c r="AE206" s="29" t="s">
        <v>85</v>
      </c>
      <c r="AF206" s="29"/>
      <c r="AG206" s="29"/>
      <c r="AH206" s="29"/>
      <c r="AI206" s="29"/>
      <c r="AJ206" s="29"/>
      <c r="AK206" s="29"/>
      <c r="AL206" s="29"/>
      <c r="AM206" s="29" t="s">
        <v>85</v>
      </c>
      <c r="AN206" s="29"/>
      <c r="AO206" s="29"/>
      <c r="AP206" s="29"/>
      <c r="AQ206" s="29"/>
      <c r="AR206" s="29"/>
      <c r="AS206" s="29"/>
      <c r="AT206" s="29"/>
      <c r="AU206" s="29" t="s">
        <v>85</v>
      </c>
      <c r="AV206" s="29"/>
      <c r="AW206" s="29"/>
      <c r="AX206" s="29"/>
      <c r="AY206" s="29"/>
      <c r="AZ206" s="29"/>
      <c r="BA206" s="29"/>
      <c r="BB206" s="29"/>
      <c r="BC206" s="29" t="s">
        <v>98</v>
      </c>
      <c r="BD206" s="29"/>
      <c r="BE206" s="29"/>
      <c r="BF206" s="29"/>
      <c r="BG206" s="29"/>
    </row>
    <row r="207" spans="1:59" ht="14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0" t="s">
        <v>76</v>
      </c>
      <c r="S207" s="30"/>
      <c r="T207" s="30"/>
      <c r="U207" s="30"/>
      <c r="V207" s="30"/>
      <c r="W207" s="30"/>
      <c r="X207" s="30"/>
      <c r="Y207" s="30"/>
      <c r="Z207" s="30" t="s">
        <v>82</v>
      </c>
      <c r="AA207" s="30"/>
      <c r="AB207" s="30"/>
      <c r="AC207" s="30"/>
      <c r="AD207" s="30"/>
      <c r="AE207" s="30" t="s">
        <v>86</v>
      </c>
      <c r="AF207" s="30"/>
      <c r="AG207" s="30"/>
      <c r="AH207" s="30"/>
      <c r="AI207" s="30"/>
      <c r="AJ207" s="30"/>
      <c r="AK207" s="30"/>
      <c r="AL207" s="30"/>
      <c r="AM207" s="30" t="s">
        <v>94</v>
      </c>
      <c r="AN207" s="30"/>
      <c r="AO207" s="30"/>
      <c r="AP207" s="30"/>
      <c r="AQ207" s="30"/>
      <c r="AR207" s="30"/>
      <c r="AS207" s="30"/>
      <c r="AT207" s="30"/>
      <c r="AU207" s="30" t="s">
        <v>96</v>
      </c>
      <c r="AV207" s="30"/>
      <c r="AW207" s="30"/>
      <c r="AX207" s="30"/>
      <c r="AY207" s="30"/>
      <c r="AZ207" s="30"/>
      <c r="BA207" s="30"/>
      <c r="BB207" s="30"/>
      <c r="BC207" s="30" t="s">
        <v>77</v>
      </c>
      <c r="BD207" s="30"/>
      <c r="BE207" s="30"/>
      <c r="BF207" s="30"/>
      <c r="BG207" s="30"/>
    </row>
    <row r="208" spans="1:59" ht="14.2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1" t="s">
        <v>78</v>
      </c>
      <c r="S208" s="31"/>
      <c r="T208" s="31"/>
      <c r="U208" s="31"/>
      <c r="V208" s="31"/>
      <c r="W208" s="31"/>
      <c r="X208" s="31"/>
      <c r="Y208" s="31"/>
      <c r="Z208" s="31" t="s">
        <v>83</v>
      </c>
      <c r="AA208" s="31"/>
      <c r="AB208" s="31"/>
      <c r="AC208" s="31"/>
      <c r="AD208" s="31"/>
      <c r="AE208" s="31" t="s">
        <v>87</v>
      </c>
      <c r="AF208" s="31"/>
      <c r="AG208" s="31"/>
      <c r="AH208" s="31"/>
      <c r="AI208" s="31"/>
      <c r="AJ208" s="31"/>
      <c r="AK208" s="31"/>
      <c r="AL208" s="31"/>
      <c r="AM208" s="31" t="s">
        <v>95</v>
      </c>
      <c r="AN208" s="31"/>
      <c r="AO208" s="31"/>
      <c r="AP208" s="31"/>
      <c r="AQ208" s="31"/>
      <c r="AR208" s="31"/>
      <c r="AS208" s="31"/>
      <c r="AT208" s="31"/>
      <c r="AU208" s="31" t="s">
        <v>97</v>
      </c>
      <c r="AV208" s="31"/>
      <c r="AW208" s="31"/>
      <c r="AX208" s="31"/>
      <c r="AY208" s="31"/>
      <c r="AZ208" s="31"/>
      <c r="BA208" s="31"/>
      <c r="BB208" s="31"/>
      <c r="BC208" s="46" t="s">
        <v>100</v>
      </c>
      <c r="BD208" s="31"/>
      <c r="BE208" s="31"/>
      <c r="BF208" s="31"/>
      <c r="BG208" s="31"/>
    </row>
    <row r="209" spans="1:59" ht="5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0.75" customHeight="1">
      <c r="A210" s="28" t="s">
        <v>40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3">
        <f>SUM(R213:R219)</f>
        <v>463763227.83000004</v>
      </c>
      <c r="S210" s="23"/>
      <c r="T210" s="23"/>
      <c r="U210" s="23"/>
      <c r="V210" s="23"/>
      <c r="W210" s="23"/>
      <c r="X210" s="23"/>
      <c r="Y210" s="23"/>
      <c r="Z210" s="23">
        <f>SUM(X213:Z219)</f>
        <v>576023724.16</v>
      </c>
      <c r="AA210" s="23"/>
      <c r="AB210" s="23"/>
      <c r="AC210" s="23"/>
      <c r="AD210" s="23"/>
      <c r="AE210" s="2"/>
      <c r="AF210" s="2"/>
      <c r="AG210" s="2"/>
      <c r="AH210" s="2"/>
      <c r="AI210" s="2"/>
      <c r="AJ210" s="2"/>
      <c r="AK210" s="2"/>
      <c r="AL210" s="2"/>
      <c r="AM210" s="23">
        <f>SUM(AM213:AM219)</f>
        <v>508664759.25</v>
      </c>
      <c r="AN210" s="23"/>
      <c r="AO210" s="23"/>
      <c r="AP210" s="23"/>
      <c r="AQ210" s="23"/>
      <c r="AR210" s="23"/>
      <c r="AS210" s="23"/>
      <c r="AT210" s="23"/>
      <c r="AU210" s="23">
        <f>SUM(AU213:AU219)</f>
        <v>483358251.5</v>
      </c>
      <c r="AV210" s="23"/>
      <c r="AW210" s="23"/>
      <c r="AX210" s="23"/>
      <c r="AY210" s="23"/>
      <c r="AZ210" s="23"/>
      <c r="BA210" s="23"/>
      <c r="BB210" s="23"/>
      <c r="BC210" s="23">
        <f>SUM(BC213:BC219)</f>
        <v>42140566.55999997</v>
      </c>
      <c r="BD210" s="23"/>
      <c r="BE210" s="23"/>
      <c r="BF210" s="23"/>
      <c r="BG210" s="23"/>
    </row>
    <row r="211" spans="1:59" ht="10.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>
        <f>SUM(AE213:AE220)</f>
        <v>533883157.6</v>
      </c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</row>
    <row r="212" spans="1:59" ht="0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3"/>
      <c r="AF212" s="23"/>
      <c r="AG212" s="23"/>
      <c r="AH212" s="23"/>
      <c r="AI212" s="23"/>
      <c r="AJ212" s="23"/>
      <c r="AK212" s="23"/>
      <c r="AL212" s="23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0.75" customHeight="1">
      <c r="A213" s="26" t="s">
        <v>41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5">
        <v>204364855.06</v>
      </c>
      <c r="S213" s="25"/>
      <c r="T213" s="25"/>
      <c r="U213" s="25"/>
      <c r="V213" s="25"/>
      <c r="W213" s="25"/>
      <c r="X213" s="25"/>
      <c r="Y213" s="25"/>
      <c r="Z213" s="25">
        <v>237624208.73</v>
      </c>
      <c r="AA213" s="25"/>
      <c r="AB213" s="25"/>
      <c r="AC213" s="25"/>
      <c r="AD213" s="25"/>
      <c r="AE213" s="2"/>
      <c r="AF213" s="2"/>
      <c r="AG213" s="2"/>
      <c r="AH213" s="2"/>
      <c r="AI213" s="2"/>
      <c r="AJ213" s="2"/>
      <c r="AK213" s="2"/>
      <c r="AL213" s="2"/>
      <c r="AM213" s="25">
        <v>233828091.36</v>
      </c>
      <c r="AN213" s="25"/>
      <c r="AO213" s="25"/>
      <c r="AP213" s="25"/>
      <c r="AQ213" s="25"/>
      <c r="AR213" s="25"/>
      <c r="AS213" s="25"/>
      <c r="AT213" s="25"/>
      <c r="AU213" s="25">
        <v>213823173.14</v>
      </c>
      <c r="AV213" s="25"/>
      <c r="AW213" s="25"/>
      <c r="AX213" s="25"/>
      <c r="AY213" s="25"/>
      <c r="AZ213" s="25"/>
      <c r="BA213" s="25"/>
      <c r="BB213" s="25"/>
      <c r="BC213" s="25">
        <f>Z213-AE214</f>
        <v>3701704.849999994</v>
      </c>
      <c r="BD213" s="25"/>
      <c r="BE213" s="25"/>
      <c r="BF213" s="25"/>
      <c r="BG213" s="25"/>
    </row>
    <row r="214" spans="1:59" ht="10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>
        <v>233922503.88</v>
      </c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</row>
    <row r="215" spans="1:59" ht="0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5"/>
      <c r="AF215" s="25"/>
      <c r="AG215" s="25"/>
      <c r="AH215" s="25"/>
      <c r="AI215" s="25"/>
      <c r="AJ215" s="25"/>
      <c r="AK215" s="25"/>
      <c r="AL215" s="25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0.75" customHeight="1">
      <c r="A216" s="26" t="s">
        <v>42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5">
        <v>3313600</v>
      </c>
      <c r="S216" s="25"/>
      <c r="T216" s="25"/>
      <c r="U216" s="25"/>
      <c r="V216" s="25"/>
      <c r="W216" s="25"/>
      <c r="X216" s="25"/>
      <c r="Y216" s="25"/>
      <c r="Z216" s="25">
        <v>4315142.28</v>
      </c>
      <c r="AA216" s="25"/>
      <c r="AB216" s="25"/>
      <c r="AC216" s="25"/>
      <c r="AD216" s="25"/>
      <c r="AE216" s="2"/>
      <c r="AF216" s="2"/>
      <c r="AG216" s="2"/>
      <c r="AH216" s="2"/>
      <c r="AI216" s="2"/>
      <c r="AJ216" s="2"/>
      <c r="AK216" s="2"/>
      <c r="AL216" s="2"/>
      <c r="AM216" s="25">
        <v>4074970.47</v>
      </c>
      <c r="AN216" s="25"/>
      <c r="AO216" s="25"/>
      <c r="AP216" s="25"/>
      <c r="AQ216" s="25"/>
      <c r="AR216" s="25"/>
      <c r="AS216" s="25"/>
      <c r="AT216" s="25"/>
      <c r="AU216" s="25">
        <v>4074970.47</v>
      </c>
      <c r="AV216" s="25"/>
      <c r="AW216" s="25"/>
      <c r="AX216" s="25"/>
      <c r="AY216" s="25"/>
      <c r="AZ216" s="25"/>
      <c r="BA216" s="25"/>
      <c r="BB216" s="25"/>
      <c r="BC216" s="25">
        <f>Z216-AE217</f>
        <v>240171.81000000006</v>
      </c>
      <c r="BD216" s="25"/>
      <c r="BE216" s="25"/>
      <c r="BF216" s="25"/>
      <c r="BG216" s="25"/>
    </row>
    <row r="217" spans="1:59" ht="10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>
        <v>4074970.47</v>
      </c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</row>
    <row r="218" spans="1:59" ht="0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5"/>
      <c r="AF218" s="25"/>
      <c r="AG218" s="25"/>
      <c r="AH218" s="25"/>
      <c r="AI218" s="25"/>
      <c r="AJ218" s="25"/>
      <c r="AK218" s="25"/>
      <c r="AL218" s="25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0.75" customHeight="1">
      <c r="A219" s="26" t="s">
        <v>43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5">
        <v>256084772.77</v>
      </c>
      <c r="S219" s="25"/>
      <c r="T219" s="25"/>
      <c r="U219" s="25"/>
      <c r="V219" s="25"/>
      <c r="W219" s="25"/>
      <c r="X219" s="25"/>
      <c r="Y219" s="25"/>
      <c r="Z219" s="25">
        <v>334084373.15</v>
      </c>
      <c r="AA219" s="25"/>
      <c r="AB219" s="25"/>
      <c r="AC219" s="25"/>
      <c r="AD219" s="25"/>
      <c r="AE219" s="2"/>
      <c r="AF219" s="2"/>
      <c r="AG219" s="2"/>
      <c r="AH219" s="2"/>
      <c r="AI219" s="2"/>
      <c r="AJ219" s="2"/>
      <c r="AK219" s="2"/>
      <c r="AL219" s="2"/>
      <c r="AM219" s="25">
        <v>270761697.42</v>
      </c>
      <c r="AN219" s="25"/>
      <c r="AO219" s="25"/>
      <c r="AP219" s="25"/>
      <c r="AQ219" s="25"/>
      <c r="AR219" s="25"/>
      <c r="AS219" s="25"/>
      <c r="AT219" s="25"/>
      <c r="AU219" s="25">
        <v>265460107.89</v>
      </c>
      <c r="AV219" s="25"/>
      <c r="AW219" s="25"/>
      <c r="AX219" s="25"/>
      <c r="AY219" s="25"/>
      <c r="AZ219" s="25"/>
      <c r="BA219" s="25"/>
      <c r="BB219" s="25"/>
      <c r="BC219" s="25">
        <f>Z219-AE220</f>
        <v>38198689.899999976</v>
      </c>
      <c r="BD219" s="25"/>
      <c r="BE219" s="25"/>
      <c r="BF219" s="25"/>
      <c r="BG219" s="25"/>
    </row>
    <row r="220" spans="1:59" ht="11.2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>
        <v>295885683.25</v>
      </c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</row>
    <row r="221" spans="1:59" ht="0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5"/>
      <c r="AF221" s="25"/>
      <c r="AG221" s="25"/>
      <c r="AH221" s="25"/>
      <c r="AI221" s="25"/>
      <c r="AJ221" s="25"/>
      <c r="AK221" s="25"/>
      <c r="AL221" s="25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11.25" customHeight="1">
      <c r="A222" s="28" t="s">
        <v>44</v>
      </c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3">
        <f>SUM(R224:R227)</f>
        <v>38885590</v>
      </c>
      <c r="S222" s="23"/>
      <c r="T222" s="23"/>
      <c r="U222" s="23"/>
      <c r="V222" s="23"/>
      <c r="W222" s="23"/>
      <c r="X222" s="23"/>
      <c r="Y222" s="23"/>
      <c r="Z222" s="23">
        <f>SUM(Z224:Z227)</f>
        <v>33059413.49</v>
      </c>
      <c r="AA222" s="23"/>
      <c r="AB222" s="23"/>
      <c r="AC222" s="23"/>
      <c r="AD222" s="23"/>
      <c r="AE222" s="23">
        <f>SUM(AE224:AE227)</f>
        <v>18187940.14</v>
      </c>
      <c r="AF222" s="23"/>
      <c r="AG222" s="23"/>
      <c r="AH222" s="23"/>
      <c r="AI222" s="23"/>
      <c r="AJ222" s="23"/>
      <c r="AK222" s="23"/>
      <c r="AL222" s="23"/>
      <c r="AM222" s="23">
        <f>SUM(AM224:AM227)</f>
        <v>15443952.57</v>
      </c>
      <c r="AN222" s="23"/>
      <c r="AO222" s="23"/>
      <c r="AP222" s="23"/>
      <c r="AQ222" s="23"/>
      <c r="AR222" s="23"/>
      <c r="AS222" s="23"/>
      <c r="AT222" s="23"/>
      <c r="AU222" s="23">
        <f>SUM(AU224:AU227)</f>
        <v>15438073.57</v>
      </c>
      <c r="AV222" s="23"/>
      <c r="AW222" s="23"/>
      <c r="AX222" s="23"/>
      <c r="AY222" s="23"/>
      <c r="AZ222" s="23"/>
      <c r="BA222" s="23"/>
      <c r="BB222" s="23"/>
      <c r="BC222" s="23">
        <f>SUM(BC224:BC227)</f>
        <v>14871473.349999998</v>
      </c>
      <c r="BD222" s="23"/>
      <c r="BE222" s="23"/>
      <c r="BF222" s="23"/>
      <c r="BG222" s="23"/>
    </row>
    <row r="223" spans="1:59" ht="0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3"/>
      <c r="AF223" s="23"/>
      <c r="AG223" s="23"/>
      <c r="AH223" s="23"/>
      <c r="AI223" s="23"/>
      <c r="AJ223" s="23"/>
      <c r="AK223" s="23"/>
      <c r="AL223" s="23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ht="0.75" customHeight="1">
      <c r="A224" s="26" t="s">
        <v>45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5">
        <v>38873590</v>
      </c>
      <c r="S224" s="25"/>
      <c r="T224" s="25"/>
      <c r="U224" s="25"/>
      <c r="V224" s="25"/>
      <c r="W224" s="25"/>
      <c r="X224" s="25"/>
      <c r="Y224" s="25"/>
      <c r="Z224" s="25">
        <v>33059413.49</v>
      </c>
      <c r="AA224" s="25"/>
      <c r="AB224" s="25"/>
      <c r="AC224" s="25"/>
      <c r="AD224" s="25"/>
      <c r="AE224" s="2"/>
      <c r="AF224" s="2"/>
      <c r="AG224" s="2"/>
      <c r="AH224" s="2"/>
      <c r="AI224" s="2"/>
      <c r="AJ224" s="2"/>
      <c r="AK224" s="2"/>
      <c r="AL224" s="2"/>
      <c r="AM224" s="25">
        <v>15443952.57</v>
      </c>
      <c r="AN224" s="25"/>
      <c r="AO224" s="25"/>
      <c r="AP224" s="25"/>
      <c r="AQ224" s="25"/>
      <c r="AR224" s="25"/>
      <c r="AS224" s="25"/>
      <c r="AT224" s="25"/>
      <c r="AU224" s="25">
        <v>15438073.57</v>
      </c>
      <c r="AV224" s="25"/>
      <c r="AW224" s="25"/>
      <c r="AX224" s="25"/>
      <c r="AY224" s="25"/>
      <c r="AZ224" s="25"/>
      <c r="BA224" s="25"/>
      <c r="BB224" s="25"/>
      <c r="BC224" s="25">
        <f>Z224-AE225</f>
        <v>14871473.349999998</v>
      </c>
      <c r="BD224" s="25"/>
      <c r="BE224" s="25"/>
      <c r="BF224" s="25"/>
      <c r="BG224" s="25"/>
    </row>
    <row r="225" spans="1:59" ht="10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>
        <v>18187940.14</v>
      </c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</row>
    <row r="226" spans="1:59" ht="0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5"/>
      <c r="AF226" s="25"/>
      <c r="AG226" s="25"/>
      <c r="AH226" s="25"/>
      <c r="AI226" s="25"/>
      <c r="AJ226" s="25"/>
      <c r="AK226" s="25"/>
      <c r="AL226" s="25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ht="10.5" customHeight="1">
      <c r="A227" s="24" t="s">
        <v>127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5">
        <v>12000</v>
      </c>
      <c r="S227" s="25"/>
      <c r="T227" s="25"/>
      <c r="U227" s="25"/>
      <c r="V227" s="25"/>
      <c r="W227" s="25"/>
      <c r="X227" s="25"/>
      <c r="Y227" s="25"/>
      <c r="Z227" s="25">
        <v>0</v>
      </c>
      <c r="AA227" s="25"/>
      <c r="AB227" s="25"/>
      <c r="AC227" s="25"/>
      <c r="AD227" s="25"/>
      <c r="AE227" s="25">
        <v>0</v>
      </c>
      <c r="AF227" s="25"/>
      <c r="AG227" s="25"/>
      <c r="AH227" s="25"/>
      <c r="AI227" s="25"/>
      <c r="AJ227" s="25"/>
      <c r="AK227" s="25"/>
      <c r="AL227" s="25"/>
      <c r="AM227" s="25">
        <v>0</v>
      </c>
      <c r="AN227" s="25"/>
      <c r="AO227" s="25"/>
      <c r="AP227" s="25"/>
      <c r="AQ227" s="25"/>
      <c r="AR227" s="25"/>
      <c r="AS227" s="25"/>
      <c r="AT227" s="25"/>
      <c r="AU227" s="25">
        <v>0</v>
      </c>
      <c r="AV227" s="25"/>
      <c r="AW227" s="25"/>
      <c r="AX227" s="25"/>
      <c r="AY227" s="25"/>
      <c r="AZ227" s="25"/>
      <c r="BA227" s="25"/>
      <c r="BB227" s="10"/>
      <c r="BC227" s="25">
        <f>Z227-AE227</f>
        <v>0</v>
      </c>
      <c r="BD227" s="25"/>
      <c r="BE227" s="25"/>
      <c r="BF227" s="25"/>
      <c r="BG227" s="25"/>
    </row>
    <row r="228" spans="1:59" ht="0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4"/>
      <c r="AF228" s="4"/>
      <c r="AG228" s="4"/>
      <c r="AH228" s="4"/>
      <c r="AI228" s="4"/>
      <c r="AJ228" s="4"/>
      <c r="AK228" s="4"/>
      <c r="AL228" s="4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ht="0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4"/>
      <c r="AF229" s="4"/>
      <c r="AG229" s="4"/>
      <c r="AH229" s="4"/>
      <c r="AI229" s="4"/>
      <c r="AJ229" s="4"/>
      <c r="AK229" s="4"/>
      <c r="AL229" s="4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ht="0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4"/>
      <c r="AF230" s="4"/>
      <c r="AG230" s="4"/>
      <c r="AH230" s="4"/>
      <c r="AI230" s="4"/>
      <c r="AJ230" s="4"/>
      <c r="AK230" s="4"/>
      <c r="AL230" s="4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ht="10.5" customHeight="1">
      <c r="A231" s="28" t="s">
        <v>46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2">
        <v>4500000</v>
      </c>
      <c r="S231" s="22"/>
      <c r="T231" s="22"/>
      <c r="U231" s="22"/>
      <c r="V231" s="22"/>
      <c r="W231" s="22"/>
      <c r="X231" s="22"/>
      <c r="Y231" s="22"/>
      <c r="Z231" s="22">
        <v>188763.92</v>
      </c>
      <c r="AA231" s="22"/>
      <c r="AB231" s="22"/>
      <c r="AC231" s="22"/>
      <c r="AD231" s="22"/>
      <c r="AE231" s="22">
        <v>0</v>
      </c>
      <c r="AF231" s="22"/>
      <c r="AG231" s="22"/>
      <c r="AH231" s="22"/>
      <c r="AI231" s="22"/>
      <c r="AJ231" s="22"/>
      <c r="AK231" s="22"/>
      <c r="AL231" s="22"/>
      <c r="AM231" s="22">
        <v>0</v>
      </c>
      <c r="AN231" s="22"/>
      <c r="AO231" s="22"/>
      <c r="AP231" s="22"/>
      <c r="AQ231" s="22"/>
      <c r="AR231" s="22"/>
      <c r="AS231" s="22"/>
      <c r="AT231" s="22"/>
      <c r="AU231" s="22">
        <v>0</v>
      </c>
      <c r="AV231" s="22"/>
      <c r="AW231" s="22"/>
      <c r="AX231" s="22"/>
      <c r="AY231" s="22"/>
      <c r="AZ231" s="22"/>
      <c r="BA231" s="22"/>
      <c r="BB231" s="22"/>
      <c r="BC231" s="22">
        <f>Z231-AE231</f>
        <v>188763.92</v>
      </c>
      <c r="BD231" s="22"/>
      <c r="BE231" s="22"/>
      <c r="BF231" s="22"/>
      <c r="BG231" s="22"/>
    </row>
    <row r="232" spans="1:59" ht="10.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</row>
    <row r="233" spans="1:59" ht="0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3"/>
      <c r="AF233" s="23"/>
      <c r="AG233" s="23"/>
      <c r="AH233" s="23"/>
      <c r="AI233" s="23"/>
      <c r="AJ233" s="23"/>
      <c r="AK233" s="23"/>
      <c r="AL233" s="23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ht="0.75" customHeight="1">
      <c r="A234" s="28" t="s">
        <v>47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3">
        <v>1821293.77</v>
      </c>
      <c r="S234" s="23"/>
      <c r="T234" s="23"/>
      <c r="U234" s="23"/>
      <c r="V234" s="23"/>
      <c r="W234" s="23"/>
      <c r="X234" s="23"/>
      <c r="Y234" s="23"/>
      <c r="Z234" s="23">
        <v>293.77</v>
      </c>
      <c r="AA234" s="23"/>
      <c r="AB234" s="23"/>
      <c r="AC234" s="23"/>
      <c r="AD234" s="23"/>
      <c r="AE234" s="2"/>
      <c r="AF234" s="2"/>
      <c r="AG234" s="2"/>
      <c r="AH234" s="2"/>
      <c r="AI234" s="2"/>
      <c r="AJ234" s="2"/>
      <c r="AK234" s="2"/>
      <c r="AL234" s="2"/>
      <c r="AM234" s="23">
        <v>0</v>
      </c>
      <c r="AN234" s="23"/>
      <c r="AO234" s="23"/>
      <c r="AP234" s="23"/>
      <c r="AQ234" s="23"/>
      <c r="AR234" s="23"/>
      <c r="AS234" s="23"/>
      <c r="AT234" s="23"/>
      <c r="AU234" s="23">
        <v>0</v>
      </c>
      <c r="AV234" s="23"/>
      <c r="AW234" s="23"/>
      <c r="AX234" s="23"/>
      <c r="AY234" s="23"/>
      <c r="AZ234" s="23"/>
      <c r="BA234" s="23"/>
      <c r="BB234" s="23"/>
      <c r="BC234" s="23">
        <f>Z234-AE235</f>
        <v>293.77</v>
      </c>
      <c r="BD234" s="23"/>
      <c r="BE234" s="23"/>
      <c r="BF234" s="23"/>
      <c r="BG234" s="23"/>
    </row>
    <row r="235" spans="1:59" ht="11.2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>
        <v>0</v>
      </c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</row>
    <row r="236" spans="1:59" ht="0.75" customHeight="1">
      <c r="A236" s="28" t="s">
        <v>48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3">
        <f>R210+R222+R231+R234</f>
        <v>508970111.6</v>
      </c>
      <c r="S236" s="23"/>
      <c r="T236" s="23"/>
      <c r="U236" s="23"/>
      <c r="V236" s="23"/>
      <c r="W236" s="23"/>
      <c r="X236" s="23"/>
      <c r="Y236" s="23"/>
      <c r="Z236" s="23">
        <f>Z210+Z222+Z231+Z234</f>
        <v>609272195.3399999</v>
      </c>
      <c r="AA236" s="23"/>
      <c r="AB236" s="23"/>
      <c r="AC236" s="23"/>
      <c r="AD236" s="23"/>
      <c r="AE236" s="2"/>
      <c r="AF236" s="2"/>
      <c r="AG236" s="2"/>
      <c r="AH236" s="2"/>
      <c r="AI236" s="2"/>
      <c r="AJ236" s="2"/>
      <c r="AK236" s="2"/>
      <c r="AL236" s="2"/>
      <c r="AM236" s="23">
        <f>AM210+AM222+AM231+AM234</f>
        <v>524108711.82</v>
      </c>
      <c r="AN236" s="23"/>
      <c r="AO236" s="23"/>
      <c r="AP236" s="23"/>
      <c r="AQ236" s="23"/>
      <c r="AR236" s="23"/>
      <c r="AS236" s="23"/>
      <c r="AT236" s="23"/>
      <c r="AU236" s="23">
        <f>AU210+AU222+AU231+AU234</f>
        <v>498796325.07</v>
      </c>
      <c r="AV236" s="23"/>
      <c r="AW236" s="23"/>
      <c r="AX236" s="23"/>
      <c r="AY236" s="23"/>
      <c r="AZ236" s="23"/>
      <c r="BA236" s="23"/>
      <c r="BB236" s="23"/>
      <c r="BC236" s="23">
        <f>BC210+BC222+BC231+BC234</f>
        <v>57201097.59999997</v>
      </c>
      <c r="BD236" s="23"/>
      <c r="BE236" s="23"/>
      <c r="BF236" s="23"/>
      <c r="BG236" s="23"/>
    </row>
    <row r="237" spans="1:59" ht="11.2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>
        <f>AE211+AE222+AE231+AE235</f>
        <v>552071097.74</v>
      </c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</row>
    <row r="238" spans="1:59" ht="0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3"/>
      <c r="AF238" s="23"/>
      <c r="AG238" s="23"/>
      <c r="AH238" s="23"/>
      <c r="AI238" s="23"/>
      <c r="AJ238" s="23"/>
      <c r="AK238" s="23"/>
      <c r="AL238" s="23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0.75" customHeight="1">
      <c r="A239" s="28" t="s">
        <v>49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3">
        <f>R242</f>
        <v>5448888.4</v>
      </c>
      <c r="S239" s="23"/>
      <c r="T239" s="23"/>
      <c r="U239" s="23"/>
      <c r="V239" s="23"/>
      <c r="W239" s="23"/>
      <c r="X239" s="23"/>
      <c r="Y239" s="23"/>
      <c r="Z239" s="23">
        <f>Z242</f>
        <v>4881556.04</v>
      </c>
      <c r="AA239" s="23"/>
      <c r="AB239" s="23"/>
      <c r="AC239" s="23"/>
      <c r="AD239" s="23"/>
      <c r="AE239" s="2"/>
      <c r="AF239" s="2"/>
      <c r="AG239" s="2"/>
      <c r="AH239" s="2"/>
      <c r="AI239" s="2"/>
      <c r="AJ239" s="2"/>
      <c r="AK239" s="2"/>
      <c r="AL239" s="2"/>
      <c r="AM239" s="23">
        <f>AM242</f>
        <v>4721011.78</v>
      </c>
      <c r="AN239" s="23"/>
      <c r="AO239" s="23"/>
      <c r="AP239" s="23"/>
      <c r="AQ239" s="23"/>
      <c r="AR239" s="23"/>
      <c r="AS239" s="23"/>
      <c r="AT239" s="23"/>
      <c r="AU239" s="23">
        <f>AU242</f>
        <v>4721011.78</v>
      </c>
      <c r="AV239" s="23"/>
      <c r="AW239" s="23"/>
      <c r="AX239" s="23"/>
      <c r="AY239" s="23"/>
      <c r="AZ239" s="23"/>
      <c r="BA239" s="23"/>
      <c r="BB239" s="23"/>
      <c r="BC239" s="23">
        <f>BC242</f>
        <v>160544.25999999978</v>
      </c>
      <c r="BD239" s="23"/>
      <c r="BE239" s="23"/>
      <c r="BF239" s="23"/>
      <c r="BG239" s="23"/>
    </row>
    <row r="240" spans="1:59" ht="10.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>
        <f>AE243</f>
        <v>4721011.78</v>
      </c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</row>
    <row r="241" spans="1:59" ht="0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3"/>
      <c r="AF241" s="23"/>
      <c r="AG241" s="23"/>
      <c r="AH241" s="23"/>
      <c r="AI241" s="23"/>
      <c r="AJ241" s="23"/>
      <c r="AK241" s="23"/>
      <c r="AL241" s="23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ht="0.75" customHeight="1">
      <c r="A242" s="28" t="s">
        <v>50</v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3">
        <f>R245</f>
        <v>5448888.4</v>
      </c>
      <c r="S242" s="23"/>
      <c r="T242" s="23"/>
      <c r="U242" s="23"/>
      <c r="V242" s="23"/>
      <c r="W242" s="23"/>
      <c r="X242" s="23"/>
      <c r="Y242" s="23"/>
      <c r="Z242" s="23">
        <f>Z245</f>
        <v>4881556.04</v>
      </c>
      <c r="AA242" s="23"/>
      <c r="AB242" s="23"/>
      <c r="AC242" s="23"/>
      <c r="AD242" s="23"/>
      <c r="AE242" s="2"/>
      <c r="AF242" s="2"/>
      <c r="AG242" s="2"/>
      <c r="AH242" s="2"/>
      <c r="AI242" s="2"/>
      <c r="AJ242" s="2"/>
      <c r="AK242" s="2"/>
      <c r="AL242" s="2"/>
      <c r="AM242" s="23">
        <f>AM245</f>
        <v>4721011.78</v>
      </c>
      <c r="AN242" s="23"/>
      <c r="AO242" s="23"/>
      <c r="AP242" s="23"/>
      <c r="AQ242" s="23"/>
      <c r="AR242" s="23"/>
      <c r="AS242" s="23"/>
      <c r="AT242" s="23"/>
      <c r="AU242" s="23">
        <f>AU245</f>
        <v>4721011.78</v>
      </c>
      <c r="AV242" s="23"/>
      <c r="AW242" s="23"/>
      <c r="AX242" s="23"/>
      <c r="AY242" s="23"/>
      <c r="AZ242" s="23"/>
      <c r="BA242" s="23"/>
      <c r="BB242" s="23"/>
      <c r="BC242" s="23">
        <f>BC245</f>
        <v>160544.25999999978</v>
      </c>
      <c r="BD242" s="23"/>
      <c r="BE242" s="23"/>
      <c r="BF242" s="23"/>
      <c r="BG242" s="23"/>
    </row>
    <row r="243" spans="1:59" ht="10.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>
        <f>AE246</f>
        <v>4721011.78</v>
      </c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</row>
    <row r="244" spans="1:59" ht="0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3"/>
      <c r="AF244" s="23"/>
      <c r="AG244" s="23"/>
      <c r="AH244" s="23"/>
      <c r="AI244" s="23"/>
      <c r="AJ244" s="23"/>
      <c r="AK244" s="23"/>
      <c r="AL244" s="23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ht="0.75" customHeight="1">
      <c r="A245" s="26" t="s">
        <v>51</v>
      </c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5">
        <v>5448888.4</v>
      </c>
      <c r="S245" s="25"/>
      <c r="T245" s="25"/>
      <c r="U245" s="25"/>
      <c r="V245" s="25"/>
      <c r="W245" s="25"/>
      <c r="X245" s="25"/>
      <c r="Y245" s="25"/>
      <c r="Z245" s="25">
        <v>4881556.04</v>
      </c>
      <c r="AA245" s="25"/>
      <c r="AB245" s="25"/>
      <c r="AC245" s="25"/>
      <c r="AD245" s="25"/>
      <c r="AE245" s="2"/>
      <c r="AF245" s="2"/>
      <c r="AG245" s="2"/>
      <c r="AH245" s="2"/>
      <c r="AI245" s="2"/>
      <c r="AJ245" s="2"/>
      <c r="AK245" s="2"/>
      <c r="AL245" s="2"/>
      <c r="AM245" s="25">
        <v>4721011.78</v>
      </c>
      <c r="AN245" s="25"/>
      <c r="AO245" s="25"/>
      <c r="AP245" s="25"/>
      <c r="AQ245" s="25"/>
      <c r="AR245" s="25"/>
      <c r="AS245" s="25"/>
      <c r="AT245" s="25"/>
      <c r="AU245" s="25">
        <v>4721011.78</v>
      </c>
      <c r="AV245" s="25"/>
      <c r="AW245" s="25"/>
      <c r="AX245" s="25"/>
      <c r="AY245" s="25"/>
      <c r="AZ245" s="25"/>
      <c r="BA245" s="25"/>
      <c r="BB245" s="25"/>
      <c r="BC245" s="25">
        <f>Z245-AE246</f>
        <v>160544.25999999978</v>
      </c>
      <c r="BD245" s="25"/>
      <c r="BE245" s="25"/>
      <c r="BF245" s="25"/>
      <c r="BG245" s="25"/>
    </row>
    <row r="246" spans="1:59" ht="10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>
        <v>4721011.78</v>
      </c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</row>
    <row r="247" spans="1:59" ht="0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5"/>
      <c r="AF247" s="25"/>
      <c r="AG247" s="25"/>
      <c r="AH247" s="25"/>
      <c r="AI247" s="25"/>
      <c r="AJ247" s="25"/>
      <c r="AK247" s="25"/>
      <c r="AL247" s="25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ht="0.75" customHeight="1">
      <c r="A248" s="28" t="s">
        <v>52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3">
        <f>R236+R239</f>
        <v>514419000</v>
      </c>
      <c r="S248" s="23"/>
      <c r="T248" s="23"/>
      <c r="U248" s="23"/>
      <c r="V248" s="23"/>
      <c r="W248" s="23"/>
      <c r="X248" s="23"/>
      <c r="Y248" s="23"/>
      <c r="Z248" s="23">
        <f>Z236+Z239</f>
        <v>614153751.3799999</v>
      </c>
      <c r="AA248" s="23"/>
      <c r="AB248" s="23"/>
      <c r="AC248" s="23"/>
      <c r="AD248" s="23"/>
      <c r="AE248" s="2"/>
      <c r="AF248" s="2"/>
      <c r="AG248" s="2"/>
      <c r="AH248" s="2"/>
      <c r="AI248" s="2"/>
      <c r="AJ248" s="2"/>
      <c r="AK248" s="2"/>
      <c r="AL248" s="2"/>
      <c r="AM248" s="23">
        <f>AM236+AM239</f>
        <v>528829723.59999996</v>
      </c>
      <c r="AN248" s="23"/>
      <c r="AO248" s="23"/>
      <c r="AP248" s="23"/>
      <c r="AQ248" s="23"/>
      <c r="AR248" s="23"/>
      <c r="AS248" s="23"/>
      <c r="AT248" s="23"/>
      <c r="AU248" s="23">
        <f>AU236+AU239</f>
        <v>503517336.84999996</v>
      </c>
      <c r="AV248" s="23"/>
      <c r="AW248" s="23"/>
      <c r="AX248" s="23"/>
      <c r="AY248" s="23"/>
      <c r="AZ248" s="23"/>
      <c r="BA248" s="23"/>
      <c r="BB248" s="23"/>
      <c r="BC248" s="23">
        <f>BC236+BC239</f>
        <v>57361641.85999997</v>
      </c>
      <c r="BD248" s="23"/>
      <c r="BE248" s="23"/>
      <c r="BF248" s="23"/>
      <c r="BG248" s="23"/>
    </row>
    <row r="249" spans="1:59" ht="11.2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>
        <f>AE237+AE240</f>
        <v>556792109.52</v>
      </c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</row>
    <row r="250" spans="1:59" ht="0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3"/>
      <c r="AF250" s="23"/>
      <c r="AG250" s="23"/>
      <c r="AH250" s="23"/>
      <c r="AI250" s="23"/>
      <c r="AJ250" s="23"/>
      <c r="AK250" s="23"/>
      <c r="AL250" s="23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ht="11.25" customHeight="1">
      <c r="A251" s="28" t="s">
        <v>53</v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3" t="str">
        <f>IF(R248&lt;R160,R160-R248,"-")</f>
        <v>-</v>
      </c>
      <c r="S251" s="23"/>
      <c r="T251" s="23"/>
      <c r="U251" s="23"/>
      <c r="V251" s="23"/>
      <c r="W251" s="23"/>
      <c r="X251" s="23"/>
      <c r="Y251" s="23"/>
      <c r="Z251" s="23" t="str">
        <f>IF(Z248&lt;AC154,AC154-Z248,"-")</f>
        <v>-</v>
      </c>
      <c r="AA251" s="23"/>
      <c r="AB251" s="23"/>
      <c r="AC251" s="23"/>
      <c r="AD251" s="23"/>
      <c r="AE251" s="23">
        <f>IF(AE249&lt;AM154,AM154-AE249,"-")</f>
        <v>4035037.859999895</v>
      </c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>
        <v>0</v>
      </c>
      <c r="BD251" s="23"/>
      <c r="BE251" s="23"/>
      <c r="BF251" s="23"/>
      <c r="BG251" s="23"/>
    </row>
    <row r="252" spans="1:59" ht="0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3"/>
      <c r="S252" s="23"/>
      <c r="T252" s="23"/>
      <c r="U252" s="23"/>
      <c r="V252" s="23"/>
      <c r="W252" s="23"/>
      <c r="X252" s="23"/>
      <c r="Y252" s="23"/>
      <c r="Z252" s="2"/>
      <c r="AA252" s="2"/>
      <c r="AB252" s="2"/>
      <c r="AC252" s="2"/>
      <c r="AD252" s="2"/>
      <c r="AE252" s="23"/>
      <c r="AF252" s="23"/>
      <c r="AG252" s="23"/>
      <c r="AH252" s="23"/>
      <c r="AI252" s="23"/>
      <c r="AJ252" s="23"/>
      <c r="AK252" s="23"/>
      <c r="AL252" s="23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ht="0.75" customHeight="1">
      <c r="A253" s="28" t="s">
        <v>54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3">
        <f>R248</f>
        <v>514419000</v>
      </c>
      <c r="S253" s="23"/>
      <c r="T253" s="23"/>
      <c r="U253" s="23"/>
      <c r="V253" s="23"/>
      <c r="W253" s="23"/>
      <c r="X253" s="23"/>
      <c r="Y253" s="23"/>
      <c r="Z253" s="23">
        <f>Z248</f>
        <v>614153751.3799999</v>
      </c>
      <c r="AA253" s="23"/>
      <c r="AB253" s="23"/>
      <c r="AC253" s="23"/>
      <c r="AD253" s="23"/>
      <c r="AE253" s="2"/>
      <c r="AF253" s="2"/>
      <c r="AG253" s="2"/>
      <c r="AH253" s="2"/>
      <c r="AI253" s="2"/>
      <c r="AJ253" s="2"/>
      <c r="AK253" s="2"/>
      <c r="AL253" s="2"/>
      <c r="AM253" s="23">
        <f>AM248</f>
        <v>528829723.59999996</v>
      </c>
      <c r="AN253" s="23"/>
      <c r="AO253" s="23"/>
      <c r="AP253" s="23"/>
      <c r="AQ253" s="23"/>
      <c r="AR253" s="23"/>
      <c r="AS253" s="23"/>
      <c r="AT253" s="23"/>
      <c r="AU253" s="23">
        <f>AU248</f>
        <v>503517336.84999996</v>
      </c>
      <c r="AV253" s="23"/>
      <c r="AW253" s="23"/>
      <c r="AX253" s="23"/>
      <c r="AY253" s="23"/>
      <c r="AZ253" s="23"/>
      <c r="BA253" s="23"/>
      <c r="BB253" s="23"/>
      <c r="BC253" s="23">
        <f>BC248</f>
        <v>57361641.85999997</v>
      </c>
      <c r="BD253" s="23"/>
      <c r="BE253" s="23"/>
      <c r="BF253" s="23"/>
      <c r="BG253" s="23"/>
    </row>
    <row r="254" spans="1:59" ht="10.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>
        <f>AE249+AE251</f>
        <v>560827147.3799999</v>
      </c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</row>
    <row r="255" spans="1:59" ht="0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3"/>
      <c r="AF255" s="23"/>
      <c r="AG255" s="23"/>
      <c r="AH255" s="23"/>
      <c r="AI255" s="23"/>
      <c r="AJ255" s="23"/>
      <c r="AK255" s="23"/>
      <c r="AL255" s="23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ht="10.5" customHeight="1">
      <c r="A256" s="1"/>
      <c r="B256" s="1"/>
      <c r="C256" s="1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1"/>
      <c r="BF256" s="1"/>
      <c r="BG256" s="1"/>
    </row>
    <row r="257" spans="1:59" ht="2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0.5" customHeight="1">
      <c r="A258" s="1"/>
      <c r="B258" s="1"/>
      <c r="C258" s="1"/>
      <c r="D258" s="38" t="s">
        <v>125</v>
      </c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1"/>
      <c r="BF258" s="1"/>
      <c r="BG258" s="1"/>
    </row>
    <row r="259" spans="1:59" ht="6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0.5" customHeight="1">
      <c r="A260" s="1"/>
      <c r="B260" s="1"/>
      <c r="C260" s="1"/>
      <c r="D260" s="1"/>
      <c r="E260" s="1"/>
      <c r="F260" s="1"/>
      <c r="G260" s="34" t="s">
        <v>69</v>
      </c>
      <c r="H260" s="34"/>
      <c r="I260" s="34"/>
      <c r="J260" s="34"/>
      <c r="K260" s="34"/>
      <c r="L260" s="34"/>
      <c r="M260" s="34"/>
      <c r="N260" s="34"/>
      <c r="O260" s="34"/>
      <c r="P260" s="1"/>
      <c r="Q260" s="1"/>
      <c r="R260" s="1"/>
      <c r="S260" s="1"/>
      <c r="T260" s="1"/>
      <c r="U260" s="1"/>
      <c r="V260" s="34" t="s">
        <v>79</v>
      </c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1"/>
      <c r="AI260" s="1"/>
      <c r="AJ260" s="1"/>
      <c r="AK260" s="1"/>
      <c r="AL260" s="1"/>
      <c r="AM260" s="1"/>
      <c r="AN260" s="34" t="s">
        <v>88</v>
      </c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1"/>
      <c r="BB260" s="1"/>
      <c r="BC260" s="1"/>
      <c r="BD260" s="1"/>
      <c r="BE260" s="1"/>
      <c r="BF260" s="1"/>
      <c r="BG260" s="1"/>
    </row>
    <row r="261" spans="1:59" ht="9.75" customHeight="1">
      <c r="A261" s="1"/>
      <c r="B261" s="1"/>
      <c r="C261" s="1"/>
      <c r="D261" s="1"/>
      <c r="E261" s="1"/>
      <c r="F261" s="1"/>
      <c r="G261" s="34" t="s">
        <v>70</v>
      </c>
      <c r="H261" s="34"/>
      <c r="I261" s="34"/>
      <c r="J261" s="34"/>
      <c r="K261" s="34"/>
      <c r="L261" s="34"/>
      <c r="M261" s="34"/>
      <c r="N261" s="34"/>
      <c r="O261" s="34"/>
      <c r="P261" s="1"/>
      <c r="Q261" s="1"/>
      <c r="R261" s="1"/>
      <c r="S261" s="1"/>
      <c r="T261" s="1"/>
      <c r="U261" s="1"/>
      <c r="V261" s="34" t="s">
        <v>80</v>
      </c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1"/>
      <c r="AI261" s="1"/>
      <c r="AJ261" s="1"/>
      <c r="AK261" s="1"/>
      <c r="AL261" s="1"/>
      <c r="AM261" s="1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1"/>
      <c r="BB261" s="1"/>
      <c r="BC261" s="1"/>
      <c r="BD261" s="1"/>
      <c r="BE261" s="1"/>
      <c r="BF261" s="1"/>
      <c r="BG261" s="1"/>
    </row>
    <row r="262" spans="1:59" ht="1.5" customHeight="1">
      <c r="A262" s="1"/>
      <c r="B262" s="1"/>
      <c r="C262" s="1"/>
      <c r="D262" s="1"/>
      <c r="E262" s="1"/>
      <c r="F262" s="1"/>
      <c r="G262" s="34"/>
      <c r="H262" s="34"/>
      <c r="I262" s="34"/>
      <c r="J262" s="34"/>
      <c r="K262" s="34"/>
      <c r="L262" s="34"/>
      <c r="M262" s="34"/>
      <c r="N262" s="34"/>
      <c r="O262" s="34"/>
      <c r="P262" s="1"/>
      <c r="Q262" s="1"/>
      <c r="R262" s="1"/>
      <c r="S262" s="1"/>
      <c r="T262" s="1"/>
      <c r="U262" s="1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1"/>
      <c r="AI262" s="1"/>
      <c r="AJ262" s="1"/>
      <c r="AK262" s="1"/>
      <c r="AL262" s="1"/>
      <c r="AM262" s="1"/>
      <c r="AN262" s="34" t="s">
        <v>89</v>
      </c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1"/>
      <c r="BB262" s="1"/>
      <c r="BC262" s="1"/>
      <c r="BD262" s="1"/>
      <c r="BE262" s="1"/>
      <c r="BF262" s="1"/>
      <c r="BG262" s="1"/>
    </row>
    <row r="263" spans="1:59" ht="9" customHeight="1">
      <c r="A263" s="1"/>
      <c r="B263" s="1"/>
      <c r="C263" s="1"/>
      <c r="D263" s="1"/>
      <c r="E263" s="1"/>
      <c r="F263" s="1"/>
      <c r="G263" s="34"/>
      <c r="H263" s="34"/>
      <c r="I263" s="34"/>
      <c r="J263" s="34"/>
      <c r="K263" s="34"/>
      <c r="L263" s="34"/>
      <c r="M263" s="34"/>
      <c r="N263" s="34"/>
      <c r="O263" s="34"/>
      <c r="P263" s="1"/>
      <c r="Q263" s="1"/>
      <c r="R263" s="1"/>
      <c r="S263" s="1"/>
      <c r="T263" s="1"/>
      <c r="U263" s="1"/>
      <c r="V263" s="34" t="s">
        <v>81</v>
      </c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1"/>
      <c r="AI263" s="1"/>
      <c r="AJ263" s="1"/>
      <c r="AK263" s="1"/>
      <c r="AL263" s="1"/>
      <c r="AM263" s="1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1"/>
      <c r="BB263" s="1"/>
      <c r="BC263" s="1"/>
      <c r="BD263" s="1"/>
      <c r="BE263" s="1"/>
      <c r="BF263" s="1"/>
      <c r="BG263" s="1"/>
    </row>
    <row r="264" spans="1:59" ht="1.5" customHeight="1">
      <c r="A264" s="1"/>
      <c r="B264" s="1"/>
      <c r="C264" s="1"/>
      <c r="D264" s="1"/>
      <c r="E264" s="1"/>
      <c r="F264" s="1"/>
      <c r="G264" s="34" t="s">
        <v>71</v>
      </c>
      <c r="H264" s="34"/>
      <c r="I264" s="34"/>
      <c r="J264" s="34"/>
      <c r="K264" s="34"/>
      <c r="L264" s="34"/>
      <c r="M264" s="34"/>
      <c r="N264" s="34"/>
      <c r="O264" s="34"/>
      <c r="P264" s="1"/>
      <c r="Q264" s="1"/>
      <c r="R264" s="1"/>
      <c r="S264" s="1"/>
      <c r="T264" s="1"/>
      <c r="U264" s="1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1"/>
      <c r="AI264" s="1"/>
      <c r="AJ264" s="1"/>
      <c r="AK264" s="1"/>
      <c r="AL264" s="1"/>
      <c r="AM264" s="1"/>
      <c r="AN264" s="34" t="s">
        <v>90</v>
      </c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1"/>
      <c r="BB264" s="1"/>
      <c r="BC264" s="1"/>
      <c r="BD264" s="1"/>
      <c r="BE264" s="1"/>
      <c r="BF264" s="1"/>
      <c r="BG264" s="1"/>
    </row>
    <row r="265" spans="1:59" ht="9.75" customHeight="1">
      <c r="A265" s="1"/>
      <c r="B265" s="1"/>
      <c r="C265" s="1"/>
      <c r="D265" s="1"/>
      <c r="E265" s="1"/>
      <c r="F265" s="1"/>
      <c r="G265" s="34"/>
      <c r="H265" s="34"/>
      <c r="I265" s="34"/>
      <c r="J265" s="34"/>
      <c r="K265" s="34"/>
      <c r="L265" s="34"/>
      <c r="M265" s="34"/>
      <c r="N265" s="34"/>
      <c r="O265" s="34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1"/>
      <c r="BB265" s="1"/>
      <c r="BC265" s="1"/>
      <c r="BD265" s="1"/>
      <c r="BE265" s="1"/>
      <c r="BF265" s="1"/>
      <c r="BG265" s="1"/>
    </row>
    <row r="266" spans="1:59" ht="6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6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4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1.25" customHeight="1">
      <c r="A269" s="20" t="s">
        <v>55</v>
      </c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4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0.5" customHeight="1">
      <c r="A271" s="20" t="s">
        <v>56</v>
      </c>
      <c r="B271" s="20"/>
      <c r="C271" s="20"/>
      <c r="D271" s="20"/>
      <c r="E271" s="20"/>
      <c r="F271" s="20"/>
      <c r="G271" s="20"/>
      <c r="H271" s="20"/>
      <c r="I271" s="20"/>
      <c r="J271" s="2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1.25" customHeight="1">
      <c r="A272" s="36" t="s">
        <v>57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0.5" customHeight="1">
      <c r="A273" s="36" t="s">
        <v>58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1.25" customHeight="1">
      <c r="A274" s="36" t="s">
        <v>59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0.5" customHeight="1">
      <c r="A275" s="36" t="s">
        <v>60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0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0.5" customHeight="1">
      <c r="A278" s="13"/>
      <c r="B278" s="13"/>
      <c r="C278" s="13"/>
      <c r="D278" s="13"/>
      <c r="E278" s="13"/>
      <c r="F278" s="13"/>
      <c r="G278" s="13"/>
      <c r="H278" s="15"/>
      <c r="I278" s="15"/>
      <c r="J278" s="21" t="s">
        <v>72</v>
      </c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</row>
    <row r="279" spans="1:59" ht="4.5" customHeight="1">
      <c r="A279" s="13"/>
      <c r="B279" s="13"/>
      <c r="C279" s="13"/>
      <c r="D279" s="13"/>
      <c r="E279" s="13"/>
      <c r="F279" s="13"/>
      <c r="G279" s="13"/>
      <c r="H279" s="15"/>
      <c r="I279" s="15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</row>
    <row r="280" spans="1:59" ht="6" customHeight="1">
      <c r="A280" s="13"/>
      <c r="B280" s="13"/>
      <c r="C280" s="13"/>
      <c r="D280" s="13"/>
      <c r="E280" s="13"/>
      <c r="F280" s="13"/>
      <c r="G280" s="13"/>
      <c r="H280" s="15"/>
      <c r="I280" s="15"/>
      <c r="J280" s="20" t="s">
        <v>73</v>
      </c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</row>
    <row r="281" spans="1:59" ht="4.5" customHeight="1">
      <c r="A281" s="13"/>
      <c r="B281" s="13"/>
      <c r="C281" s="13"/>
      <c r="D281" s="13"/>
      <c r="E281" s="13"/>
      <c r="F281" s="13"/>
      <c r="G281" s="13"/>
      <c r="H281" s="15"/>
      <c r="I281" s="15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</row>
    <row r="282" spans="1:59" ht="6.75" customHeight="1">
      <c r="A282" s="13"/>
      <c r="B282" s="13"/>
      <c r="C282" s="13"/>
      <c r="D282" s="13"/>
      <c r="E282" s="13"/>
      <c r="F282" s="13"/>
      <c r="G282" s="13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</row>
    <row r="283" spans="1:59" ht="10.5" customHeight="1">
      <c r="A283" s="13"/>
      <c r="B283" s="13"/>
      <c r="C283" s="13"/>
      <c r="D283" s="13"/>
      <c r="E283" s="13"/>
      <c r="F283" s="13"/>
      <c r="G283" s="13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7" t="s">
        <v>128</v>
      </c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</row>
    <row r="284" spans="1:59" ht="11.25" customHeight="1">
      <c r="A284" s="13"/>
      <c r="B284" s="13"/>
      <c r="C284" s="13"/>
      <c r="D284" s="13"/>
      <c r="E284" s="13"/>
      <c r="F284" s="13"/>
      <c r="G284" s="13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</row>
    <row r="285" spans="1:59" ht="3" customHeight="1">
      <c r="A285" s="13"/>
      <c r="B285" s="13"/>
      <c r="C285" s="13"/>
      <c r="D285" s="13"/>
      <c r="E285" s="13"/>
      <c r="F285" s="13"/>
      <c r="G285" s="13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</row>
    <row r="286" spans="1:59" ht="3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</row>
    <row r="287" spans="1:59" ht="1.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</row>
    <row r="288" spans="1:59" ht="2.2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</row>
    <row r="289" spans="1:59" ht="17.25" customHeight="1">
      <c r="A289" s="16" t="s">
        <v>0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t="14.25" customHeight="1">
      <c r="A290" s="11" t="s">
        <v>1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"/>
      <c r="N290" s="1"/>
      <c r="O290" s="12">
        <v>2022</v>
      </c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"/>
      <c r="AC290" s="1"/>
      <c r="AD290" s="1"/>
      <c r="AE290" s="1"/>
      <c r="AF290" s="12">
        <v>14</v>
      </c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4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</row>
    <row r="292" spans="1:59" ht="3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t="14.25" customHeight="1">
      <c r="A294" s="33" t="s">
        <v>61</v>
      </c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</row>
    <row r="295" spans="1:59" ht="15" customHeight="1">
      <c r="A295" s="33" t="s">
        <v>62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 t="s">
        <v>74</v>
      </c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44" t="s">
        <v>103</v>
      </c>
      <c r="AE295" s="45"/>
      <c r="AF295" s="45"/>
      <c r="AG295" s="45"/>
      <c r="AH295" s="45"/>
      <c r="AI295" s="45"/>
      <c r="AJ295" s="45"/>
      <c r="AK295" s="44" t="s">
        <v>104</v>
      </c>
      <c r="AL295" s="45"/>
      <c r="AM295" s="45"/>
      <c r="AN295" s="45"/>
      <c r="AO295" s="45"/>
      <c r="AP295" s="45"/>
      <c r="AQ295" s="45"/>
      <c r="AR295" s="45"/>
      <c r="AS295" s="45"/>
      <c r="AT295" s="44" t="s">
        <v>105</v>
      </c>
      <c r="AU295" s="45"/>
      <c r="AV295" s="45"/>
      <c r="AW295" s="45"/>
      <c r="AX295" s="45"/>
      <c r="AY295" s="45"/>
      <c r="AZ295" s="44" t="s">
        <v>106</v>
      </c>
      <c r="BA295" s="45"/>
      <c r="BB295" s="45"/>
      <c r="BC295" s="45"/>
      <c r="BD295" s="45"/>
      <c r="BE295" s="45"/>
      <c r="BF295" s="45"/>
      <c r="BG295" s="45"/>
    </row>
    <row r="296" spans="1:59" ht="36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43" t="s">
        <v>101</v>
      </c>
      <c r="O296" s="33"/>
      <c r="P296" s="33"/>
      <c r="Q296" s="33"/>
      <c r="R296" s="33"/>
      <c r="S296" s="33"/>
      <c r="T296" s="33"/>
      <c r="U296" s="33"/>
      <c r="V296" s="33"/>
      <c r="W296" s="33"/>
      <c r="X296" s="43" t="s">
        <v>102</v>
      </c>
      <c r="Y296" s="33"/>
      <c r="Z296" s="33"/>
      <c r="AA296" s="33"/>
      <c r="AB296" s="33"/>
      <c r="AC296" s="33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</row>
    <row r="297" spans="1:59" ht="2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ht="11.25" customHeight="1">
      <c r="A298" s="35" t="s">
        <v>40</v>
      </c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42">
        <f>N300+N302+N304</f>
        <v>14218593.180000002</v>
      </c>
      <c r="O298" s="42"/>
      <c r="P298" s="42"/>
      <c r="Q298" s="42"/>
      <c r="R298" s="42"/>
      <c r="S298" s="42"/>
      <c r="T298" s="42"/>
      <c r="U298" s="42"/>
      <c r="V298" s="42"/>
      <c r="W298" s="42"/>
      <c r="X298" s="42">
        <f>X300+X302+X304</f>
        <v>25218398.349999998</v>
      </c>
      <c r="Y298" s="42"/>
      <c r="Z298" s="42"/>
      <c r="AA298" s="42"/>
      <c r="AB298" s="42"/>
      <c r="AC298" s="42"/>
      <c r="AD298" s="42">
        <f>AD300+AD302+AD304</f>
        <v>8870453.100000001</v>
      </c>
      <c r="AE298" s="42"/>
      <c r="AF298" s="42"/>
      <c r="AG298" s="42"/>
      <c r="AH298" s="42"/>
      <c r="AI298" s="42"/>
      <c r="AJ298" s="42"/>
      <c r="AK298" s="42">
        <f>AK300+AK302+AK304</f>
        <v>8867963.97</v>
      </c>
      <c r="AL298" s="42"/>
      <c r="AM298" s="42"/>
      <c r="AN298" s="42"/>
      <c r="AO298" s="42"/>
      <c r="AP298" s="42"/>
      <c r="AQ298" s="42"/>
      <c r="AR298" s="42"/>
      <c r="AS298" s="42"/>
      <c r="AT298" s="42">
        <f>AT300+AT302+AT304</f>
        <v>5062670.34</v>
      </c>
      <c r="AU298" s="42"/>
      <c r="AV298" s="42"/>
      <c r="AW298" s="42"/>
      <c r="AX298" s="42"/>
      <c r="AY298" s="42"/>
      <c r="AZ298" s="42">
        <f>AZ300+AZ302+AZ304</f>
        <v>25506357.22</v>
      </c>
      <c r="BA298" s="42"/>
      <c r="BB298" s="42"/>
      <c r="BC298" s="42"/>
      <c r="BD298" s="42"/>
      <c r="BE298" s="42"/>
      <c r="BF298" s="42"/>
      <c r="BG298" s="42"/>
    </row>
    <row r="299" spans="1:59" ht="0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 ht="12" customHeight="1">
      <c r="A300" s="39" t="s">
        <v>63</v>
      </c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41">
        <v>12430.47</v>
      </c>
      <c r="O300" s="41"/>
      <c r="P300" s="41"/>
      <c r="Q300" s="41"/>
      <c r="R300" s="41"/>
      <c r="S300" s="41"/>
      <c r="T300" s="41"/>
      <c r="U300" s="41"/>
      <c r="V300" s="41"/>
      <c r="W300" s="41"/>
      <c r="X300" s="41">
        <v>94412.52</v>
      </c>
      <c r="Y300" s="41"/>
      <c r="Z300" s="41"/>
      <c r="AA300" s="41"/>
      <c r="AB300" s="41"/>
      <c r="AC300" s="41"/>
      <c r="AD300" s="41">
        <v>5235.97</v>
      </c>
      <c r="AE300" s="41"/>
      <c r="AF300" s="41"/>
      <c r="AG300" s="41"/>
      <c r="AH300" s="41"/>
      <c r="AI300" s="41"/>
      <c r="AJ300" s="41"/>
      <c r="AK300" s="41">
        <v>5235.97</v>
      </c>
      <c r="AL300" s="41"/>
      <c r="AM300" s="41"/>
      <c r="AN300" s="41"/>
      <c r="AO300" s="41"/>
      <c r="AP300" s="41"/>
      <c r="AQ300" s="41"/>
      <c r="AR300" s="41"/>
      <c r="AS300" s="41"/>
      <c r="AT300" s="41">
        <v>7194.5</v>
      </c>
      <c r="AU300" s="41"/>
      <c r="AV300" s="41"/>
      <c r="AW300" s="41"/>
      <c r="AX300" s="41"/>
      <c r="AY300" s="41"/>
      <c r="AZ300" s="41">
        <f>N300+X300-AK300-AT300</f>
        <v>94412.52</v>
      </c>
      <c r="BA300" s="41"/>
      <c r="BB300" s="41"/>
      <c r="BC300" s="41"/>
      <c r="BD300" s="41"/>
      <c r="BE300" s="41"/>
      <c r="BF300" s="41"/>
      <c r="BG300" s="41"/>
    </row>
    <row r="301" spans="1:59" ht="0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1:59" ht="11.25" customHeight="1">
      <c r="A302" s="39" t="s">
        <v>64</v>
      </c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41">
        <v>0</v>
      </c>
      <c r="O302" s="41"/>
      <c r="P302" s="41"/>
      <c r="Q302" s="41"/>
      <c r="R302" s="41"/>
      <c r="S302" s="41"/>
      <c r="T302" s="41"/>
      <c r="U302" s="41"/>
      <c r="V302" s="41"/>
      <c r="W302" s="41"/>
      <c r="X302" s="41">
        <v>0</v>
      </c>
      <c r="Y302" s="41"/>
      <c r="Z302" s="41"/>
      <c r="AA302" s="41"/>
      <c r="AB302" s="41"/>
      <c r="AC302" s="41"/>
      <c r="AD302" s="41">
        <v>0</v>
      </c>
      <c r="AE302" s="41"/>
      <c r="AF302" s="41"/>
      <c r="AG302" s="41"/>
      <c r="AH302" s="41"/>
      <c r="AI302" s="41"/>
      <c r="AJ302" s="41"/>
      <c r="AK302" s="41">
        <v>0</v>
      </c>
      <c r="AL302" s="41"/>
      <c r="AM302" s="41"/>
      <c r="AN302" s="41"/>
      <c r="AO302" s="41"/>
      <c r="AP302" s="41"/>
      <c r="AQ302" s="41"/>
      <c r="AR302" s="41"/>
      <c r="AS302" s="41"/>
      <c r="AT302" s="41">
        <v>0</v>
      </c>
      <c r="AU302" s="41"/>
      <c r="AV302" s="41"/>
      <c r="AW302" s="41"/>
      <c r="AX302" s="41"/>
      <c r="AY302" s="41"/>
      <c r="AZ302" s="41">
        <f>N302+X302-AK302-AT302</f>
        <v>0</v>
      </c>
      <c r="BA302" s="41"/>
      <c r="BB302" s="41"/>
      <c r="BC302" s="41"/>
      <c r="BD302" s="41"/>
      <c r="BE302" s="41"/>
      <c r="BF302" s="41"/>
      <c r="BG302" s="41"/>
    </row>
    <row r="303" spans="1:59" ht="0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1:59" ht="11.25" customHeight="1">
      <c r="A304" s="39" t="s">
        <v>43</v>
      </c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41">
        <v>14206162.71</v>
      </c>
      <c r="O304" s="41"/>
      <c r="P304" s="41"/>
      <c r="Q304" s="41"/>
      <c r="R304" s="41"/>
      <c r="S304" s="41"/>
      <c r="T304" s="41"/>
      <c r="U304" s="41"/>
      <c r="V304" s="41"/>
      <c r="W304" s="41"/>
      <c r="X304" s="41">
        <v>25123985.83</v>
      </c>
      <c r="Y304" s="41"/>
      <c r="Z304" s="41"/>
      <c r="AA304" s="41"/>
      <c r="AB304" s="41"/>
      <c r="AC304" s="41"/>
      <c r="AD304" s="41">
        <v>8865217.13</v>
      </c>
      <c r="AE304" s="41"/>
      <c r="AF304" s="41"/>
      <c r="AG304" s="41"/>
      <c r="AH304" s="41"/>
      <c r="AI304" s="41"/>
      <c r="AJ304" s="41"/>
      <c r="AK304" s="41">
        <v>8862728</v>
      </c>
      <c r="AL304" s="41"/>
      <c r="AM304" s="41"/>
      <c r="AN304" s="41"/>
      <c r="AO304" s="41"/>
      <c r="AP304" s="41"/>
      <c r="AQ304" s="41"/>
      <c r="AR304" s="41"/>
      <c r="AS304" s="41"/>
      <c r="AT304" s="41">
        <v>5055475.84</v>
      </c>
      <c r="AU304" s="41"/>
      <c r="AV304" s="41"/>
      <c r="AW304" s="41"/>
      <c r="AX304" s="41"/>
      <c r="AY304" s="41"/>
      <c r="AZ304" s="41">
        <f>N304+X304-AK304-AT304</f>
        <v>25411944.7</v>
      </c>
      <c r="BA304" s="41"/>
      <c r="BB304" s="41"/>
      <c r="BC304" s="41"/>
      <c r="BD304" s="41"/>
      <c r="BE304" s="41"/>
      <c r="BF304" s="41"/>
      <c r="BG304" s="41"/>
    </row>
    <row r="305" spans="1:59" ht="0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3">
        <f>N22</f>
        <v>0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ht="11.25" customHeight="1">
      <c r="A306" s="35" t="s">
        <v>44</v>
      </c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42">
        <f>N308</f>
        <v>12567841.83</v>
      </c>
      <c r="O306" s="42"/>
      <c r="P306" s="42"/>
      <c r="Q306" s="42"/>
      <c r="R306" s="42"/>
      <c r="S306" s="42"/>
      <c r="T306" s="42"/>
      <c r="U306" s="42"/>
      <c r="V306" s="42"/>
      <c r="W306" s="42"/>
      <c r="X306" s="42">
        <f>X308</f>
        <v>2743987.557</v>
      </c>
      <c r="Y306" s="42"/>
      <c r="Z306" s="42"/>
      <c r="AA306" s="42"/>
      <c r="AB306" s="42"/>
      <c r="AC306" s="42"/>
      <c r="AD306" s="42">
        <f>AD308</f>
        <v>9274662.78</v>
      </c>
      <c r="AE306" s="42"/>
      <c r="AF306" s="42"/>
      <c r="AG306" s="42"/>
      <c r="AH306" s="42"/>
      <c r="AI306" s="42"/>
      <c r="AJ306" s="42"/>
      <c r="AK306" s="42">
        <f>AK308</f>
        <v>9224397.94</v>
      </c>
      <c r="AL306" s="42"/>
      <c r="AM306" s="42"/>
      <c r="AN306" s="42"/>
      <c r="AO306" s="42"/>
      <c r="AP306" s="42"/>
      <c r="AQ306" s="42"/>
      <c r="AR306" s="42"/>
      <c r="AS306" s="42"/>
      <c r="AT306" s="42">
        <f>AT308</f>
        <v>3282201.83</v>
      </c>
      <c r="AU306" s="42"/>
      <c r="AV306" s="42"/>
      <c r="AW306" s="42"/>
      <c r="AX306" s="42"/>
      <c r="AY306" s="42"/>
      <c r="AZ306" s="47">
        <f>AZ308</f>
        <v>2805229.6170000006</v>
      </c>
      <c r="BA306" s="42"/>
      <c r="BB306" s="42"/>
      <c r="BC306" s="42"/>
      <c r="BD306" s="42"/>
      <c r="BE306" s="42"/>
      <c r="BF306" s="42"/>
      <c r="BG306" s="42"/>
    </row>
    <row r="307" spans="1:59" ht="0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ht="12" customHeight="1">
      <c r="A308" s="39" t="s">
        <v>45</v>
      </c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41">
        <v>12567841.83</v>
      </c>
      <c r="O308" s="41"/>
      <c r="P308" s="41"/>
      <c r="Q308" s="41"/>
      <c r="R308" s="41"/>
      <c r="S308" s="41"/>
      <c r="T308" s="41"/>
      <c r="U308" s="41"/>
      <c r="V308" s="41"/>
      <c r="W308" s="41"/>
      <c r="X308" s="41">
        <v>2743987.557</v>
      </c>
      <c r="Y308" s="41"/>
      <c r="Z308" s="41"/>
      <c r="AA308" s="41"/>
      <c r="AB308" s="41"/>
      <c r="AC308" s="41"/>
      <c r="AD308" s="41">
        <v>9274662.78</v>
      </c>
      <c r="AE308" s="41"/>
      <c r="AF308" s="41"/>
      <c r="AG308" s="41"/>
      <c r="AH308" s="41"/>
      <c r="AI308" s="41"/>
      <c r="AJ308" s="41"/>
      <c r="AK308" s="41">
        <v>9224397.94</v>
      </c>
      <c r="AL308" s="41"/>
      <c r="AM308" s="41"/>
      <c r="AN308" s="41"/>
      <c r="AO308" s="41"/>
      <c r="AP308" s="41"/>
      <c r="AQ308" s="41"/>
      <c r="AR308" s="41"/>
      <c r="AS308" s="41"/>
      <c r="AT308" s="41">
        <v>3282201.83</v>
      </c>
      <c r="AU308" s="41"/>
      <c r="AV308" s="41"/>
      <c r="AW308" s="41"/>
      <c r="AX308" s="41"/>
      <c r="AY308" s="41"/>
      <c r="AZ308" s="41">
        <f>N308+X308-AK308-AT308</f>
        <v>2805229.6170000006</v>
      </c>
      <c r="BA308" s="41"/>
      <c r="BB308" s="41"/>
      <c r="BC308" s="41"/>
      <c r="BD308" s="41"/>
      <c r="BE308" s="41"/>
      <c r="BF308" s="41"/>
      <c r="BG308" s="41"/>
    </row>
    <row r="309" spans="1:59" ht="12" customHeight="1">
      <c r="A309" s="35" t="s">
        <v>65</v>
      </c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42">
        <f>N298+N306</f>
        <v>26786435.01</v>
      </c>
      <c r="O309" s="42"/>
      <c r="P309" s="42"/>
      <c r="Q309" s="42"/>
      <c r="R309" s="42"/>
      <c r="S309" s="42"/>
      <c r="T309" s="42"/>
      <c r="U309" s="42"/>
      <c r="V309" s="42"/>
      <c r="W309" s="42"/>
      <c r="X309" s="42">
        <f>X298+X306</f>
        <v>27962385.906999998</v>
      </c>
      <c r="Y309" s="42"/>
      <c r="Z309" s="42"/>
      <c r="AA309" s="42"/>
      <c r="AB309" s="42"/>
      <c r="AC309" s="42"/>
      <c r="AD309" s="42">
        <f>AD298+AD306</f>
        <v>18145115.880000003</v>
      </c>
      <c r="AE309" s="42"/>
      <c r="AF309" s="42"/>
      <c r="AG309" s="42"/>
      <c r="AH309" s="42"/>
      <c r="AI309" s="42"/>
      <c r="AJ309" s="42"/>
      <c r="AK309" s="42">
        <f>AK298+AK306</f>
        <v>18092361.91</v>
      </c>
      <c r="AL309" s="42"/>
      <c r="AM309" s="42"/>
      <c r="AN309" s="42"/>
      <c r="AO309" s="42"/>
      <c r="AP309" s="42"/>
      <c r="AQ309" s="42"/>
      <c r="AR309" s="42"/>
      <c r="AS309" s="42"/>
      <c r="AT309" s="42">
        <f>AT298+AT306</f>
        <v>8344872.17</v>
      </c>
      <c r="AU309" s="42"/>
      <c r="AV309" s="42"/>
      <c r="AW309" s="42"/>
      <c r="AX309" s="42"/>
      <c r="AY309" s="42"/>
      <c r="AZ309" s="42">
        <f>AZ298+AZ306</f>
        <v>28311586.836999997</v>
      </c>
      <c r="BA309" s="42"/>
      <c r="BB309" s="42"/>
      <c r="BC309" s="42"/>
      <c r="BD309" s="42"/>
      <c r="BE309" s="42"/>
      <c r="BF309" s="42"/>
      <c r="BG309" s="42"/>
    </row>
    <row r="310" spans="1:59" ht="0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ht="10.5" customHeight="1">
      <c r="A311" s="1"/>
      <c r="B311" s="1"/>
      <c r="C311" s="1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1"/>
      <c r="BF311" s="1"/>
      <c r="BG311" s="1"/>
    </row>
    <row r="312" spans="1:59" ht="2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ht="10.5" customHeight="1">
      <c r="A313" s="1"/>
      <c r="B313" s="1"/>
      <c r="C313" s="1"/>
      <c r="D313" s="34" t="s">
        <v>125</v>
      </c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1"/>
      <c r="BF313" s="1"/>
      <c r="BG313" s="1"/>
    </row>
    <row r="314" spans="1:59" ht="7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ht="10.5" customHeight="1">
      <c r="A315" s="1"/>
      <c r="B315" s="1"/>
      <c r="C315" s="1"/>
      <c r="D315" s="1"/>
      <c r="E315" s="1"/>
      <c r="F315" s="1"/>
      <c r="G315" s="34" t="s">
        <v>69</v>
      </c>
      <c r="H315" s="34"/>
      <c r="I315" s="34"/>
      <c r="J315" s="34"/>
      <c r="K315" s="34"/>
      <c r="L315" s="34"/>
      <c r="M315" s="34"/>
      <c r="N315" s="34"/>
      <c r="O315" s="34"/>
      <c r="P315" s="1"/>
      <c r="Q315" s="1"/>
      <c r="R315" s="1"/>
      <c r="S315" s="1"/>
      <c r="T315" s="1"/>
      <c r="U315" s="1"/>
      <c r="V315" s="34" t="s">
        <v>79</v>
      </c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1"/>
      <c r="AI315" s="1"/>
      <c r="AJ315" s="1"/>
      <c r="AK315" s="1"/>
      <c r="AL315" s="1"/>
      <c r="AM315" s="1"/>
      <c r="AN315" s="34" t="s">
        <v>88</v>
      </c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1"/>
      <c r="BB315" s="1"/>
      <c r="BC315" s="1"/>
      <c r="BD315" s="1"/>
      <c r="BE315" s="1"/>
      <c r="BF315" s="1"/>
      <c r="BG315" s="1"/>
    </row>
    <row r="316" spans="1:59" ht="9" customHeight="1">
      <c r="A316" s="1"/>
      <c r="B316" s="1"/>
      <c r="C316" s="1"/>
      <c r="D316" s="1"/>
      <c r="E316" s="1"/>
      <c r="F316" s="1"/>
      <c r="G316" s="34" t="s">
        <v>70</v>
      </c>
      <c r="H316" s="34"/>
      <c r="I316" s="34"/>
      <c r="J316" s="34"/>
      <c r="K316" s="34"/>
      <c r="L316" s="34"/>
      <c r="M316" s="34"/>
      <c r="N316" s="34"/>
      <c r="O316" s="34"/>
      <c r="P316" s="1"/>
      <c r="Q316" s="1"/>
      <c r="R316" s="1"/>
      <c r="S316" s="1"/>
      <c r="T316" s="1"/>
      <c r="U316" s="1"/>
      <c r="V316" s="34" t="s">
        <v>80</v>
      </c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1"/>
      <c r="AI316" s="1"/>
      <c r="AJ316" s="1"/>
      <c r="AK316" s="1"/>
      <c r="AL316" s="1"/>
      <c r="AM316" s="1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1"/>
      <c r="BB316" s="1"/>
      <c r="BC316" s="1"/>
      <c r="BD316" s="1"/>
      <c r="BE316" s="1"/>
      <c r="BF316" s="1"/>
      <c r="BG316" s="1"/>
    </row>
    <row r="317" spans="1:59" ht="1.5" customHeight="1">
      <c r="A317" s="1"/>
      <c r="B317" s="1"/>
      <c r="C317" s="1"/>
      <c r="D317" s="1"/>
      <c r="E317" s="1"/>
      <c r="F317" s="1"/>
      <c r="G317" s="34"/>
      <c r="H317" s="34"/>
      <c r="I317" s="34"/>
      <c r="J317" s="34"/>
      <c r="K317" s="34"/>
      <c r="L317" s="34"/>
      <c r="M317" s="34"/>
      <c r="N317" s="34"/>
      <c r="O317" s="34"/>
      <c r="P317" s="1"/>
      <c r="Q317" s="1"/>
      <c r="R317" s="1"/>
      <c r="S317" s="1"/>
      <c r="T317" s="1"/>
      <c r="U317" s="1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1"/>
      <c r="AI317" s="1"/>
      <c r="AJ317" s="1"/>
      <c r="AK317" s="1"/>
      <c r="AL317" s="1"/>
      <c r="AM317" s="1"/>
      <c r="AN317" s="34" t="s">
        <v>89</v>
      </c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1"/>
      <c r="BB317" s="1"/>
      <c r="BC317" s="1"/>
      <c r="BD317" s="1"/>
      <c r="BE317" s="1"/>
      <c r="BF317" s="1"/>
      <c r="BG317" s="1"/>
    </row>
    <row r="318" spans="1:59" ht="9.75" customHeight="1">
      <c r="A318" s="1"/>
      <c r="B318" s="1"/>
      <c r="C318" s="1"/>
      <c r="D318" s="1"/>
      <c r="E318" s="1"/>
      <c r="F318" s="1"/>
      <c r="G318" s="34"/>
      <c r="H318" s="34"/>
      <c r="I318" s="34"/>
      <c r="J318" s="34"/>
      <c r="K318" s="34"/>
      <c r="L318" s="34"/>
      <c r="M318" s="34"/>
      <c r="N318" s="34"/>
      <c r="O318" s="34"/>
      <c r="P318" s="1"/>
      <c r="Q318" s="1"/>
      <c r="R318" s="1"/>
      <c r="S318" s="1"/>
      <c r="T318" s="1"/>
      <c r="U318" s="1"/>
      <c r="V318" s="34" t="s">
        <v>81</v>
      </c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1"/>
      <c r="AI318" s="1"/>
      <c r="AJ318" s="1"/>
      <c r="AK318" s="1"/>
      <c r="AL318" s="1"/>
      <c r="AM318" s="1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1"/>
      <c r="BB318" s="1"/>
      <c r="BC318" s="1"/>
      <c r="BD318" s="1"/>
      <c r="BE318" s="1"/>
      <c r="BF318" s="1"/>
      <c r="BG318" s="1"/>
    </row>
    <row r="319" spans="1:59" ht="1.5" customHeight="1">
      <c r="A319" s="1"/>
      <c r="B319" s="1"/>
      <c r="C319" s="1"/>
      <c r="D319" s="1"/>
      <c r="E319" s="1"/>
      <c r="F319" s="1"/>
      <c r="G319" s="34" t="s">
        <v>71</v>
      </c>
      <c r="H319" s="34"/>
      <c r="I319" s="34"/>
      <c r="J319" s="34"/>
      <c r="K319" s="34"/>
      <c r="L319" s="34"/>
      <c r="M319" s="34"/>
      <c r="N319" s="34"/>
      <c r="O319" s="34"/>
      <c r="P319" s="1"/>
      <c r="Q319" s="1"/>
      <c r="R319" s="1"/>
      <c r="S319" s="1"/>
      <c r="T319" s="1"/>
      <c r="U319" s="1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1"/>
      <c r="AI319" s="1"/>
      <c r="AJ319" s="1"/>
      <c r="AK319" s="1"/>
      <c r="AL319" s="1"/>
      <c r="AM319" s="1"/>
      <c r="AN319" s="34" t="s">
        <v>90</v>
      </c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1"/>
      <c r="BB319" s="1"/>
      <c r="BC319" s="1"/>
      <c r="BD319" s="1"/>
      <c r="BE319" s="1"/>
      <c r="BF319" s="1"/>
      <c r="BG319" s="1"/>
    </row>
    <row r="320" spans="1:59" ht="9" customHeight="1">
      <c r="A320" s="1"/>
      <c r="B320" s="1"/>
      <c r="C320" s="1"/>
      <c r="D320" s="1"/>
      <c r="E320" s="1"/>
      <c r="F320" s="1"/>
      <c r="G320" s="34"/>
      <c r="H320" s="34"/>
      <c r="I320" s="34"/>
      <c r="J320" s="34"/>
      <c r="K320" s="34"/>
      <c r="L320" s="34"/>
      <c r="M320" s="34"/>
      <c r="N320" s="34"/>
      <c r="O320" s="34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1"/>
      <c r="BB320" s="1"/>
      <c r="BC320" s="1"/>
      <c r="BD320" s="1"/>
      <c r="BE320" s="1"/>
      <c r="BF320" s="1"/>
      <c r="BG320" s="1"/>
    </row>
    <row r="321" spans="1:59" ht="36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1:59" ht="10.5" customHeight="1">
      <c r="A322" s="20" t="s">
        <v>55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ht="5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1:59" ht="10.5" customHeight="1">
      <c r="A324" s="20" t="s">
        <v>56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1:59" ht="10.5" customHeight="1">
      <c r="A325" s="36" t="s">
        <v>57</v>
      </c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 ht="11.25" customHeight="1">
      <c r="A326" s="36" t="s">
        <v>58</v>
      </c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1:59" ht="10.5" customHeight="1">
      <c r="A327" s="36" t="s">
        <v>59</v>
      </c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1:59" ht="11.25" customHeight="1">
      <c r="A328" s="36" t="s">
        <v>60</v>
      </c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1:59" ht="161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1:59" ht="175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1:59" ht="11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59" ht="10.5" customHeight="1">
      <c r="A332" s="13"/>
      <c r="B332" s="13"/>
      <c r="C332" s="13"/>
      <c r="D332" s="13"/>
      <c r="E332" s="13"/>
      <c r="F332" s="13"/>
      <c r="G332" s="13"/>
      <c r="H332" s="15"/>
      <c r="I332" s="15"/>
      <c r="J332" s="21" t="s">
        <v>72</v>
      </c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</row>
    <row r="333" spans="1:59" ht="4.5" customHeight="1">
      <c r="A333" s="13"/>
      <c r="B333" s="13"/>
      <c r="C333" s="13"/>
      <c r="D333" s="13"/>
      <c r="E333" s="13"/>
      <c r="F333" s="13"/>
      <c r="G333" s="13"/>
      <c r="H333" s="15"/>
      <c r="I333" s="15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</row>
    <row r="334" spans="1:59" ht="6" customHeight="1">
      <c r="A334" s="13"/>
      <c r="B334" s="13"/>
      <c r="C334" s="13"/>
      <c r="D334" s="13"/>
      <c r="E334" s="13"/>
      <c r="F334" s="13"/>
      <c r="G334" s="13"/>
      <c r="H334" s="15"/>
      <c r="I334" s="15"/>
      <c r="J334" s="20" t="s">
        <v>73</v>
      </c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</row>
    <row r="335" spans="1:59" ht="4.5" customHeight="1">
      <c r="A335" s="13"/>
      <c r="B335" s="13"/>
      <c r="C335" s="13"/>
      <c r="D335" s="13"/>
      <c r="E335" s="13"/>
      <c r="F335" s="13"/>
      <c r="G335" s="13"/>
      <c r="H335" s="15"/>
      <c r="I335" s="15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</row>
    <row r="336" spans="1:59" ht="6.75" customHeight="1">
      <c r="A336" s="13"/>
      <c r="B336" s="13"/>
      <c r="C336" s="13"/>
      <c r="D336" s="13"/>
      <c r="E336" s="13"/>
      <c r="F336" s="13"/>
      <c r="G336" s="13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</row>
    <row r="337" spans="1:59" ht="10.5" customHeight="1">
      <c r="A337" s="13"/>
      <c r="B337" s="13"/>
      <c r="C337" s="13"/>
      <c r="D337" s="13"/>
      <c r="E337" s="13"/>
      <c r="F337" s="13"/>
      <c r="G337" s="13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7" t="s">
        <v>129</v>
      </c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</row>
    <row r="338" spans="1:59" ht="11.25" customHeight="1">
      <c r="A338" s="13"/>
      <c r="B338" s="13"/>
      <c r="C338" s="13"/>
      <c r="D338" s="13"/>
      <c r="E338" s="13"/>
      <c r="F338" s="13"/>
      <c r="G338" s="13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</row>
    <row r="339" spans="1:59" ht="3" customHeight="1">
      <c r="A339" s="13"/>
      <c r="B339" s="13"/>
      <c r="C339" s="13"/>
      <c r="D339" s="13"/>
      <c r="E339" s="13"/>
      <c r="F339" s="13"/>
      <c r="G339" s="13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</row>
    <row r="340" spans="1:59" ht="3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</row>
    <row r="341" spans="1:59" ht="1.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</row>
    <row r="342" spans="1:59" ht="2.2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</row>
    <row r="343" spans="1:59" ht="17.25" customHeight="1">
      <c r="A343" s="16" t="s">
        <v>0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1:59" ht="14.25" customHeight="1">
      <c r="A344" s="11" t="s">
        <v>1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2">
        <v>2022</v>
      </c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"/>
      <c r="AC344" s="1"/>
      <c r="AD344" s="1"/>
      <c r="AE344" s="1"/>
      <c r="AF344" s="12">
        <v>14</v>
      </c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1:59" ht="4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</row>
    <row r="346" spans="1:59" ht="9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1:59" ht="14.25" customHeight="1">
      <c r="A347" s="33" t="s">
        <v>66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1"/>
    </row>
    <row r="348" spans="1:59" ht="14.25" customHeight="1">
      <c r="A348" s="40" t="s">
        <v>67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33" t="s">
        <v>74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44" t="s">
        <v>104</v>
      </c>
      <c r="AJ348" s="45"/>
      <c r="AK348" s="45"/>
      <c r="AL348" s="45"/>
      <c r="AM348" s="45"/>
      <c r="AN348" s="45"/>
      <c r="AO348" s="45"/>
      <c r="AP348" s="45"/>
      <c r="AQ348" s="45"/>
      <c r="AR348" s="44" t="s">
        <v>105</v>
      </c>
      <c r="AS348" s="45"/>
      <c r="AT348" s="45"/>
      <c r="AU348" s="45"/>
      <c r="AV348" s="45"/>
      <c r="AW348" s="45"/>
      <c r="AX348" s="45"/>
      <c r="AY348" s="44" t="s">
        <v>106</v>
      </c>
      <c r="AZ348" s="45"/>
      <c r="BA348" s="45"/>
      <c r="BB348" s="45"/>
      <c r="BC348" s="45"/>
      <c r="BD348" s="45"/>
      <c r="BE348" s="45"/>
      <c r="BF348" s="45"/>
      <c r="BG348" s="1"/>
    </row>
    <row r="349" spans="1:59" ht="36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3" t="s">
        <v>101</v>
      </c>
      <c r="U349" s="33"/>
      <c r="V349" s="33"/>
      <c r="W349" s="33"/>
      <c r="X349" s="33"/>
      <c r="Y349" s="33"/>
      <c r="Z349" s="33"/>
      <c r="AA349" s="43" t="s">
        <v>102</v>
      </c>
      <c r="AB349" s="33"/>
      <c r="AC349" s="33"/>
      <c r="AD349" s="33"/>
      <c r="AE349" s="33"/>
      <c r="AF349" s="33"/>
      <c r="AG349" s="33"/>
      <c r="AH349" s="33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1"/>
    </row>
    <row r="350" spans="1:59" ht="2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 ht="11.25" customHeight="1">
      <c r="A351" s="35" t="s">
        <v>40</v>
      </c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42">
        <f>SUM(T353:T357)</f>
        <v>27504173.85</v>
      </c>
      <c r="U351" s="42"/>
      <c r="V351" s="42"/>
      <c r="W351" s="42"/>
      <c r="X351" s="42"/>
      <c r="Y351" s="42"/>
      <c r="Z351" s="42"/>
      <c r="AA351" s="42">
        <f>SUM(AA353:AA357)</f>
        <v>25306507.75</v>
      </c>
      <c r="AB351" s="42"/>
      <c r="AC351" s="42"/>
      <c r="AD351" s="42"/>
      <c r="AE351" s="42"/>
      <c r="AF351" s="42"/>
      <c r="AG351" s="42"/>
      <c r="AH351" s="42"/>
      <c r="AI351" s="42">
        <f>SUM(AI353:AI357)</f>
        <v>27485928.61</v>
      </c>
      <c r="AJ351" s="42"/>
      <c r="AK351" s="42"/>
      <c r="AL351" s="42"/>
      <c r="AM351" s="42"/>
      <c r="AN351" s="42"/>
      <c r="AO351" s="42"/>
      <c r="AP351" s="42"/>
      <c r="AQ351" s="42"/>
      <c r="AR351" s="42">
        <f>SUM(AR353:AR357)</f>
        <v>17045.24</v>
      </c>
      <c r="AS351" s="42"/>
      <c r="AT351" s="42"/>
      <c r="AU351" s="42"/>
      <c r="AV351" s="42"/>
      <c r="AW351" s="42"/>
      <c r="AX351" s="42"/>
      <c r="AY351" s="42">
        <f>SUM(AY353:AY357)</f>
        <v>25307707.75</v>
      </c>
      <c r="AZ351" s="42"/>
      <c r="BA351" s="42"/>
      <c r="BB351" s="42"/>
      <c r="BC351" s="42"/>
      <c r="BD351" s="42"/>
      <c r="BE351" s="42"/>
      <c r="BF351" s="42"/>
      <c r="BG351" s="1"/>
    </row>
    <row r="352" spans="1:59" ht="0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1:59" ht="12" customHeight="1">
      <c r="A353" s="39" t="s">
        <v>63</v>
      </c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41">
        <v>15497292.21</v>
      </c>
      <c r="U353" s="41"/>
      <c r="V353" s="41"/>
      <c r="W353" s="41"/>
      <c r="X353" s="41"/>
      <c r="Y353" s="41"/>
      <c r="Z353" s="41"/>
      <c r="AA353" s="41">
        <v>20004918.22</v>
      </c>
      <c r="AB353" s="41"/>
      <c r="AC353" s="41"/>
      <c r="AD353" s="41"/>
      <c r="AE353" s="41"/>
      <c r="AF353" s="41"/>
      <c r="AG353" s="41"/>
      <c r="AH353" s="41"/>
      <c r="AI353" s="41">
        <v>15497292.21</v>
      </c>
      <c r="AJ353" s="41"/>
      <c r="AK353" s="41"/>
      <c r="AL353" s="41"/>
      <c r="AM353" s="41"/>
      <c r="AN353" s="41"/>
      <c r="AO353" s="41"/>
      <c r="AP353" s="41"/>
      <c r="AQ353" s="41"/>
      <c r="AR353" s="41">
        <v>0</v>
      </c>
      <c r="AS353" s="41"/>
      <c r="AT353" s="41"/>
      <c r="AU353" s="41"/>
      <c r="AV353" s="41"/>
      <c r="AW353" s="41"/>
      <c r="AX353" s="41"/>
      <c r="AY353" s="41">
        <f>T353+AA353-AI353-AR353</f>
        <v>20004918.22</v>
      </c>
      <c r="AZ353" s="41"/>
      <c r="BA353" s="41"/>
      <c r="BB353" s="41"/>
      <c r="BC353" s="41"/>
      <c r="BD353" s="41"/>
      <c r="BE353" s="41"/>
      <c r="BF353" s="41"/>
      <c r="BG353" s="1"/>
    </row>
    <row r="354" spans="1:59" ht="0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1:59" ht="11.25" customHeight="1">
      <c r="A355" s="39" t="s">
        <v>130</v>
      </c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1"/>
      <c r="T355" s="51">
        <v>0</v>
      </c>
      <c r="U355" s="51"/>
      <c r="V355" s="51"/>
      <c r="W355" s="51"/>
      <c r="X355" s="51"/>
      <c r="Y355" s="51"/>
      <c r="Z355" s="51"/>
      <c r="AA355" s="51">
        <v>0</v>
      </c>
      <c r="AB355" s="51"/>
      <c r="AC355" s="51"/>
      <c r="AD355" s="51"/>
      <c r="AE355" s="51"/>
      <c r="AF355" s="51"/>
      <c r="AG355" s="51"/>
      <c r="AH355" s="51"/>
      <c r="AI355" s="51">
        <v>0</v>
      </c>
      <c r="AJ355" s="51"/>
      <c r="AK355" s="51"/>
      <c r="AL355" s="51"/>
      <c r="AM355" s="51"/>
      <c r="AN355" s="51"/>
      <c r="AO355" s="51"/>
      <c r="AP355" s="51"/>
      <c r="AQ355" s="51"/>
      <c r="AR355" s="51">
        <v>0</v>
      </c>
      <c r="AS355" s="51"/>
      <c r="AT355" s="51"/>
      <c r="AU355" s="51"/>
      <c r="AV355" s="51"/>
      <c r="AW355" s="51"/>
      <c r="AX355" s="51"/>
      <c r="AY355" s="51">
        <v>0</v>
      </c>
      <c r="AZ355" s="51"/>
      <c r="BA355" s="51"/>
      <c r="BB355" s="51"/>
      <c r="BC355" s="51"/>
      <c r="BD355" s="51"/>
      <c r="BE355" s="51"/>
      <c r="BF355" s="51"/>
      <c r="BG355" s="50"/>
    </row>
    <row r="356" spans="1:59" ht="0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1:59" ht="11.25" customHeight="1">
      <c r="A357" s="39" t="s">
        <v>43</v>
      </c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41">
        <v>12006881.64</v>
      </c>
      <c r="U357" s="41"/>
      <c r="V357" s="41"/>
      <c r="W357" s="41"/>
      <c r="X357" s="41"/>
      <c r="Y357" s="41"/>
      <c r="Z357" s="41"/>
      <c r="AA357" s="41">
        <v>5301589.53</v>
      </c>
      <c r="AB357" s="41"/>
      <c r="AC357" s="41"/>
      <c r="AD357" s="41"/>
      <c r="AE357" s="41"/>
      <c r="AF357" s="41"/>
      <c r="AG357" s="41"/>
      <c r="AH357" s="41"/>
      <c r="AI357" s="41">
        <v>11988636.4</v>
      </c>
      <c r="AJ357" s="41"/>
      <c r="AK357" s="41"/>
      <c r="AL357" s="41"/>
      <c r="AM357" s="41"/>
      <c r="AN357" s="41"/>
      <c r="AO357" s="41"/>
      <c r="AP357" s="41"/>
      <c r="AQ357" s="41"/>
      <c r="AR357" s="41">
        <v>17045.24</v>
      </c>
      <c r="AS357" s="41"/>
      <c r="AT357" s="41"/>
      <c r="AU357" s="41"/>
      <c r="AV357" s="41"/>
      <c r="AW357" s="41"/>
      <c r="AX357" s="41"/>
      <c r="AY357" s="41">
        <f>T357+AA357-AI357-AR357</f>
        <v>5302789.530000001</v>
      </c>
      <c r="AZ357" s="41"/>
      <c r="BA357" s="41"/>
      <c r="BB357" s="41"/>
      <c r="BC357" s="41"/>
      <c r="BD357" s="41"/>
      <c r="BE357" s="41"/>
      <c r="BF357" s="41"/>
      <c r="BG357" s="1"/>
    </row>
    <row r="358" spans="1:59" ht="0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1:59" ht="11.25" customHeight="1">
      <c r="A359" s="35" t="s">
        <v>44</v>
      </c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42">
        <f>T361</f>
        <v>760309.73</v>
      </c>
      <c r="U359" s="42"/>
      <c r="V359" s="42"/>
      <c r="W359" s="42"/>
      <c r="X359" s="42"/>
      <c r="Y359" s="42"/>
      <c r="Z359" s="42"/>
      <c r="AA359" s="42">
        <f>AA361</f>
        <v>5879</v>
      </c>
      <c r="AB359" s="42"/>
      <c r="AC359" s="42"/>
      <c r="AD359" s="42"/>
      <c r="AE359" s="42"/>
      <c r="AF359" s="42"/>
      <c r="AG359" s="42"/>
      <c r="AH359" s="42"/>
      <c r="AI359" s="42">
        <f>AI361</f>
        <v>760306.73</v>
      </c>
      <c r="AJ359" s="42"/>
      <c r="AK359" s="42"/>
      <c r="AL359" s="42"/>
      <c r="AM359" s="42"/>
      <c r="AN359" s="42"/>
      <c r="AO359" s="42"/>
      <c r="AP359" s="42"/>
      <c r="AQ359" s="42"/>
      <c r="AR359" s="42">
        <f>AR361</f>
        <v>3</v>
      </c>
      <c r="AS359" s="42"/>
      <c r="AT359" s="42"/>
      <c r="AU359" s="42"/>
      <c r="AV359" s="42"/>
      <c r="AW359" s="42"/>
      <c r="AX359" s="42"/>
      <c r="AY359" s="42">
        <f>AY361</f>
        <v>5879</v>
      </c>
      <c r="AZ359" s="42"/>
      <c r="BA359" s="42"/>
      <c r="BB359" s="42"/>
      <c r="BC359" s="42"/>
      <c r="BD359" s="42"/>
      <c r="BE359" s="42"/>
      <c r="BF359" s="42"/>
      <c r="BG359" s="1"/>
    </row>
    <row r="360" spans="1:59" ht="0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1:59" ht="11.25" customHeight="1">
      <c r="A361" s="39" t="s">
        <v>45</v>
      </c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41">
        <v>760309.73</v>
      </c>
      <c r="U361" s="41"/>
      <c r="V361" s="41"/>
      <c r="W361" s="41"/>
      <c r="X361" s="41"/>
      <c r="Y361" s="41"/>
      <c r="Z361" s="41"/>
      <c r="AA361" s="41">
        <v>5879</v>
      </c>
      <c r="AB361" s="41"/>
      <c r="AC361" s="41"/>
      <c r="AD361" s="41"/>
      <c r="AE361" s="41"/>
      <c r="AF361" s="41"/>
      <c r="AG361" s="41"/>
      <c r="AH361" s="41"/>
      <c r="AI361" s="41">
        <v>760306.73</v>
      </c>
      <c r="AJ361" s="41"/>
      <c r="AK361" s="41"/>
      <c r="AL361" s="41"/>
      <c r="AM361" s="41"/>
      <c r="AN361" s="41"/>
      <c r="AO361" s="41"/>
      <c r="AP361" s="41"/>
      <c r="AQ361" s="41"/>
      <c r="AR361" s="41">
        <v>3</v>
      </c>
      <c r="AS361" s="41"/>
      <c r="AT361" s="41"/>
      <c r="AU361" s="41"/>
      <c r="AV361" s="41"/>
      <c r="AW361" s="41"/>
      <c r="AX361" s="41"/>
      <c r="AY361" s="41">
        <f>T361+AA361-AI361-AR361</f>
        <v>5879</v>
      </c>
      <c r="AZ361" s="41"/>
      <c r="BA361" s="41"/>
      <c r="BB361" s="41"/>
      <c r="BC361" s="41"/>
      <c r="BD361" s="41"/>
      <c r="BE361" s="41"/>
      <c r="BF361" s="41"/>
      <c r="BG361" s="1"/>
    </row>
    <row r="362" spans="1:59" ht="0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1:59" ht="12" customHeight="1">
      <c r="A363" s="35" t="s">
        <v>65</v>
      </c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42">
        <f>T351+T359</f>
        <v>28264483.580000002</v>
      </c>
      <c r="U363" s="42"/>
      <c r="V363" s="42"/>
      <c r="W363" s="42"/>
      <c r="X363" s="42"/>
      <c r="Y363" s="42"/>
      <c r="Z363" s="42"/>
      <c r="AA363" s="42">
        <f>AA351+AA359</f>
        <v>25312386.75</v>
      </c>
      <c r="AB363" s="42"/>
      <c r="AC363" s="42"/>
      <c r="AD363" s="42"/>
      <c r="AE363" s="42"/>
      <c r="AF363" s="42"/>
      <c r="AG363" s="42"/>
      <c r="AH363" s="42"/>
      <c r="AI363" s="42">
        <f>AI351+AI359</f>
        <v>28246235.34</v>
      </c>
      <c r="AJ363" s="42"/>
      <c r="AK363" s="42"/>
      <c r="AL363" s="42"/>
      <c r="AM363" s="42"/>
      <c r="AN363" s="42"/>
      <c r="AO363" s="42"/>
      <c r="AP363" s="42"/>
      <c r="AQ363" s="42"/>
      <c r="AR363" s="42">
        <f>AR351+AR359</f>
        <v>17048.24</v>
      </c>
      <c r="AS363" s="42"/>
      <c r="AT363" s="42"/>
      <c r="AU363" s="42"/>
      <c r="AV363" s="42"/>
      <c r="AW363" s="42"/>
      <c r="AX363" s="42"/>
      <c r="AY363" s="42">
        <f>AY351+AY359</f>
        <v>25313586.75</v>
      </c>
      <c r="AZ363" s="42"/>
      <c r="BA363" s="42"/>
      <c r="BB363" s="42"/>
      <c r="BC363" s="42"/>
      <c r="BD363" s="42"/>
      <c r="BE363" s="42"/>
      <c r="BF363" s="42"/>
      <c r="BG363" s="1"/>
    </row>
    <row r="364" spans="1:59" ht="11.25" customHeight="1">
      <c r="A364" s="1"/>
      <c r="B364" s="1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1"/>
      <c r="BC364" s="1"/>
      <c r="BD364" s="1"/>
      <c r="BE364" s="1"/>
      <c r="BF364" s="1"/>
      <c r="BG364" s="1"/>
    </row>
    <row r="365" spans="1:59" ht="1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:59" ht="11.25" customHeight="1">
      <c r="A366" s="1"/>
      <c r="B366" s="1"/>
      <c r="C366" s="34" t="s">
        <v>68</v>
      </c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1"/>
      <c r="BC366" s="1"/>
      <c r="BD366" s="1"/>
      <c r="BE366" s="1"/>
      <c r="BF366" s="1"/>
      <c r="BG366" s="1"/>
    </row>
    <row r="367" spans="1:59" ht="33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 ht="11.25" customHeight="1">
      <c r="A368" s="1"/>
      <c r="B368" s="1"/>
      <c r="C368" s="1"/>
      <c r="D368" s="1"/>
      <c r="E368" s="34" t="s">
        <v>69</v>
      </c>
      <c r="F368" s="34"/>
      <c r="G368" s="34"/>
      <c r="H368" s="34"/>
      <c r="I368" s="34"/>
      <c r="J368" s="34"/>
      <c r="K368" s="34"/>
      <c r="L368" s="34"/>
      <c r="M368" s="34"/>
      <c r="N368" s="1"/>
      <c r="O368" s="1"/>
      <c r="P368" s="1"/>
      <c r="Q368" s="1"/>
      <c r="R368" s="1"/>
      <c r="S368" s="34" t="s">
        <v>79</v>
      </c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1"/>
      <c r="AH368" s="1"/>
      <c r="AI368" s="1"/>
      <c r="AJ368" s="1"/>
      <c r="AK368" s="1"/>
      <c r="AL368" s="34" t="s">
        <v>88</v>
      </c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1:59" ht="9" customHeight="1">
      <c r="A369" s="1"/>
      <c r="B369" s="1"/>
      <c r="C369" s="1"/>
      <c r="D369" s="1"/>
      <c r="E369" s="34" t="s">
        <v>70</v>
      </c>
      <c r="F369" s="34"/>
      <c r="G369" s="34"/>
      <c r="H369" s="34"/>
      <c r="I369" s="34"/>
      <c r="J369" s="34"/>
      <c r="K369" s="34"/>
      <c r="L369" s="34"/>
      <c r="M369" s="34"/>
      <c r="N369" s="1"/>
      <c r="O369" s="1"/>
      <c r="P369" s="1"/>
      <c r="Q369" s="1"/>
      <c r="R369" s="1"/>
      <c r="S369" s="34" t="s">
        <v>80</v>
      </c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1"/>
      <c r="AH369" s="1"/>
      <c r="AI369" s="1"/>
      <c r="AJ369" s="1"/>
      <c r="AK369" s="1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1:59" ht="1.5" customHeight="1">
      <c r="A370" s="1"/>
      <c r="B370" s="1"/>
      <c r="C370" s="1"/>
      <c r="D370" s="1"/>
      <c r="E370" s="34"/>
      <c r="F370" s="34"/>
      <c r="G370" s="34"/>
      <c r="H370" s="34"/>
      <c r="I370" s="34"/>
      <c r="J370" s="34"/>
      <c r="K370" s="34"/>
      <c r="L370" s="34"/>
      <c r="M370" s="34"/>
      <c r="N370" s="1"/>
      <c r="O370" s="1"/>
      <c r="P370" s="1"/>
      <c r="Q370" s="1"/>
      <c r="R370" s="1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1"/>
      <c r="AH370" s="1"/>
      <c r="AI370" s="1"/>
      <c r="AJ370" s="1"/>
      <c r="AK370" s="1"/>
      <c r="AL370" s="34" t="s">
        <v>89</v>
      </c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1:59" ht="9.75" customHeight="1">
      <c r="A371" s="1"/>
      <c r="B371" s="1"/>
      <c r="C371" s="1"/>
      <c r="D371" s="1"/>
      <c r="E371" s="34"/>
      <c r="F371" s="34"/>
      <c r="G371" s="34"/>
      <c r="H371" s="34"/>
      <c r="I371" s="34"/>
      <c r="J371" s="34"/>
      <c r="K371" s="34"/>
      <c r="L371" s="34"/>
      <c r="M371" s="34"/>
      <c r="N371" s="1"/>
      <c r="O371" s="1"/>
      <c r="P371" s="1"/>
      <c r="Q371" s="1"/>
      <c r="R371" s="1"/>
      <c r="S371" s="34" t="s">
        <v>81</v>
      </c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1"/>
      <c r="AH371" s="1"/>
      <c r="AI371" s="1"/>
      <c r="AJ371" s="1"/>
      <c r="AK371" s="1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1:59" ht="0.75" customHeight="1">
      <c r="A372" s="1"/>
      <c r="B372" s="1"/>
      <c r="C372" s="1"/>
      <c r="D372" s="1"/>
      <c r="E372" s="34" t="s">
        <v>71</v>
      </c>
      <c r="F372" s="34"/>
      <c r="G372" s="34"/>
      <c r="H372" s="34"/>
      <c r="I372" s="34"/>
      <c r="J372" s="34"/>
      <c r="K372" s="34"/>
      <c r="L372" s="34"/>
      <c r="M372" s="34"/>
      <c r="N372" s="1"/>
      <c r="O372" s="1"/>
      <c r="P372" s="1"/>
      <c r="Q372" s="1"/>
      <c r="R372" s="1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1"/>
      <c r="AH372" s="1"/>
      <c r="AI372" s="1"/>
      <c r="AJ372" s="1"/>
      <c r="AK372" s="1"/>
      <c r="AL372" s="34" t="s">
        <v>90</v>
      </c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1:59" ht="9.75" customHeight="1">
      <c r="A373" s="1"/>
      <c r="B373" s="1"/>
      <c r="C373" s="1"/>
      <c r="D373" s="1"/>
      <c r="E373" s="34"/>
      <c r="F373" s="34"/>
      <c r="G373" s="34"/>
      <c r="H373" s="34"/>
      <c r="I373" s="34"/>
      <c r="J373" s="34"/>
      <c r="K373" s="34"/>
      <c r="L373" s="34"/>
      <c r="M373" s="3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1:59" ht="7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1:59" ht="11.25" customHeight="1">
      <c r="A375" s="20" t="s">
        <v>55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1:59" ht="4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1:59" ht="10.5" customHeight="1">
      <c r="A377" s="20" t="s">
        <v>56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1:59" ht="11.25" customHeight="1">
      <c r="A378" s="36" t="s">
        <v>57</v>
      </c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1:59" ht="10.5" customHeight="1">
      <c r="A379" s="36" t="s">
        <v>58</v>
      </c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1:59" ht="11.25" customHeight="1">
      <c r="A380" s="36" t="s">
        <v>59</v>
      </c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1:59" ht="10.5" customHeight="1">
      <c r="A381" s="36" t="s">
        <v>60</v>
      </c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</sheetData>
  <sheetProtection/>
  <mergeCells count="764">
    <mergeCell ref="A355:R355"/>
    <mergeCell ref="T355:Z355"/>
    <mergeCell ref="AA355:AH355"/>
    <mergeCell ref="AI355:AQ355"/>
    <mergeCell ref="AR355:AX355"/>
    <mergeCell ref="AY355:BF355"/>
    <mergeCell ref="A62:Q62"/>
    <mergeCell ref="A63:Q63"/>
    <mergeCell ref="AN57:AV57"/>
    <mergeCell ref="AW57:BG57"/>
    <mergeCell ref="R58:AB58"/>
    <mergeCell ref="R59:AB59"/>
    <mergeCell ref="R60:AB60"/>
    <mergeCell ref="R61:AB61"/>
    <mergeCell ref="AD57:AL57"/>
    <mergeCell ref="AD58:AL58"/>
    <mergeCell ref="R42:AB42"/>
    <mergeCell ref="AD42:AL42"/>
    <mergeCell ref="AN42:AV42"/>
    <mergeCell ref="AM49:AV50"/>
    <mergeCell ref="AM51:AV52"/>
    <mergeCell ref="AM54:AV55"/>
    <mergeCell ref="AC54:AL55"/>
    <mergeCell ref="A57:Q57"/>
    <mergeCell ref="R57:AB57"/>
    <mergeCell ref="AW95:BG95"/>
    <mergeCell ref="AW96:BG96"/>
    <mergeCell ref="AW97:BG97"/>
    <mergeCell ref="AW76:BG76"/>
    <mergeCell ref="AW91:BG92"/>
    <mergeCell ref="AW77:BG77"/>
    <mergeCell ref="AW82:BG82"/>
    <mergeCell ref="AD59:AL59"/>
    <mergeCell ref="AW98:BG98"/>
    <mergeCell ref="AW99:BG99"/>
    <mergeCell ref="AW100:BG100"/>
    <mergeCell ref="AW65:BG65"/>
    <mergeCell ref="AW70:BG70"/>
    <mergeCell ref="AW71:BG71"/>
    <mergeCell ref="AW72:BG72"/>
    <mergeCell ref="AW40:BG40"/>
    <mergeCell ref="AW46:BG46"/>
    <mergeCell ref="AW47:BG47"/>
    <mergeCell ref="AW51:BG51"/>
    <mergeCell ref="AW52:BG52"/>
    <mergeCell ref="AW53:BG53"/>
    <mergeCell ref="AW42:BG42"/>
    <mergeCell ref="BC248:BG249"/>
    <mergeCell ref="BC251:BG251"/>
    <mergeCell ref="BC253:BG254"/>
    <mergeCell ref="R157:AB157"/>
    <mergeCell ref="R158:AB158"/>
    <mergeCell ref="AC157:AL158"/>
    <mergeCell ref="R251:Y252"/>
    <mergeCell ref="BC231:BG232"/>
    <mergeCell ref="BC234:BG235"/>
    <mergeCell ref="BC236:BG237"/>
    <mergeCell ref="BC242:BG243"/>
    <mergeCell ref="BC245:BG246"/>
    <mergeCell ref="BC210:BG211"/>
    <mergeCell ref="BC213:BG214"/>
    <mergeCell ref="BC216:BG217"/>
    <mergeCell ref="BC219:BG220"/>
    <mergeCell ref="BC222:BG222"/>
    <mergeCell ref="BC224:BG225"/>
    <mergeCell ref="AY359:BF359"/>
    <mergeCell ref="AY361:BF361"/>
    <mergeCell ref="AY363:BF363"/>
    <mergeCell ref="AZ295:BG296"/>
    <mergeCell ref="AZ298:BG298"/>
    <mergeCell ref="AZ300:BG300"/>
    <mergeCell ref="AZ302:BG302"/>
    <mergeCell ref="AZ304:BG304"/>
    <mergeCell ref="AZ306:BG306"/>
    <mergeCell ref="AZ308:BG308"/>
    <mergeCell ref="AW166:BG167"/>
    <mergeCell ref="AY348:BF349"/>
    <mergeCell ref="AY351:BF351"/>
    <mergeCell ref="AY353:BF353"/>
    <mergeCell ref="AY357:BF357"/>
    <mergeCell ref="AZ309:BG309"/>
    <mergeCell ref="BC206:BG206"/>
    <mergeCell ref="BC207:BG207"/>
    <mergeCell ref="BC208:BG208"/>
    <mergeCell ref="BC239:BG240"/>
    <mergeCell ref="AW149:BG150"/>
    <mergeCell ref="AW152:BG153"/>
    <mergeCell ref="AW154:BG155"/>
    <mergeCell ref="AW157:BG157"/>
    <mergeCell ref="AW159:BG160"/>
    <mergeCell ref="AW162:BG163"/>
    <mergeCell ref="AW143:BG144"/>
    <mergeCell ref="AW123:BG123"/>
    <mergeCell ref="AW125:BG125"/>
    <mergeCell ref="AW126:BG126"/>
    <mergeCell ref="AW138:BG140"/>
    <mergeCell ref="AW146:BG147"/>
    <mergeCell ref="AW105:BG105"/>
    <mergeCell ref="AW106:BG106"/>
    <mergeCell ref="AW121:BG121"/>
    <mergeCell ref="AW129:BG130"/>
    <mergeCell ref="AW132:BG133"/>
    <mergeCell ref="AW135:BG136"/>
    <mergeCell ref="AW63:BG63"/>
    <mergeCell ref="AW80:BG80"/>
    <mergeCell ref="AW113:BG114"/>
    <mergeCell ref="AW116:BG117"/>
    <mergeCell ref="AW118:BG119"/>
    <mergeCell ref="AW101:BG101"/>
    <mergeCell ref="AW102:BG102"/>
    <mergeCell ref="AW109:BG109"/>
    <mergeCell ref="AW111:BG111"/>
    <mergeCell ref="AW104:BG104"/>
    <mergeCell ref="AW39:BG39"/>
    <mergeCell ref="AW58:BG58"/>
    <mergeCell ref="AW83:BG83"/>
    <mergeCell ref="AW94:BG94"/>
    <mergeCell ref="AW49:BG50"/>
    <mergeCell ref="AW67:BG68"/>
    <mergeCell ref="AW54:BG54"/>
    <mergeCell ref="AW55:BG55"/>
    <mergeCell ref="AW56:BG56"/>
    <mergeCell ref="AW64:BG64"/>
    <mergeCell ref="AW24:BG25"/>
    <mergeCell ref="AW27:BG28"/>
    <mergeCell ref="AW30:BG31"/>
    <mergeCell ref="AW33:BG33"/>
    <mergeCell ref="AW35:BG36"/>
    <mergeCell ref="AW38:BG38"/>
    <mergeCell ref="AV10:BG10"/>
    <mergeCell ref="AV12:BG12"/>
    <mergeCell ref="AW17:BG17"/>
    <mergeCell ref="AW18:BG18"/>
    <mergeCell ref="AW19:BG19"/>
    <mergeCell ref="AW21:BG22"/>
    <mergeCell ref="A15:BG15"/>
    <mergeCell ref="A17:Q19"/>
    <mergeCell ref="A21:Q22"/>
    <mergeCell ref="AV2:BG2"/>
    <mergeCell ref="AV3:BG4"/>
    <mergeCell ref="AV5:BG6"/>
    <mergeCell ref="AV7:BG7"/>
    <mergeCell ref="AV8:BG8"/>
    <mergeCell ref="AV9:BG9"/>
    <mergeCell ref="AU236:BB237"/>
    <mergeCell ref="AU239:BB240"/>
    <mergeCell ref="AU242:BB243"/>
    <mergeCell ref="AU245:BB246"/>
    <mergeCell ref="AU248:BB249"/>
    <mergeCell ref="AU251:BB251"/>
    <mergeCell ref="AU216:BB217"/>
    <mergeCell ref="AU219:BB220"/>
    <mergeCell ref="AU222:BB222"/>
    <mergeCell ref="AU224:BB225"/>
    <mergeCell ref="AU231:BB232"/>
    <mergeCell ref="AU234:BB235"/>
    <mergeCell ref="AR353:AX353"/>
    <mergeCell ref="AR357:AX357"/>
    <mergeCell ref="AR359:AX359"/>
    <mergeCell ref="AR361:AX361"/>
    <mergeCell ref="AR363:AX363"/>
    <mergeCell ref="AT295:AY296"/>
    <mergeCell ref="AT298:AY298"/>
    <mergeCell ref="AT300:AY300"/>
    <mergeCell ref="AT302:AY302"/>
    <mergeCell ref="AT304:AY304"/>
    <mergeCell ref="AN319:AZ320"/>
    <mergeCell ref="AP173:BC174"/>
    <mergeCell ref="AP175:BC176"/>
    <mergeCell ref="AP177:BC178"/>
    <mergeCell ref="AR348:AX349"/>
    <mergeCell ref="AR351:AX351"/>
    <mergeCell ref="AT306:AY306"/>
    <mergeCell ref="AT308:AY308"/>
    <mergeCell ref="AT309:AY309"/>
    <mergeCell ref="AU206:BB206"/>
    <mergeCell ref="AM253:AT254"/>
    <mergeCell ref="AN260:AZ261"/>
    <mergeCell ref="AN262:AZ263"/>
    <mergeCell ref="AN264:AZ265"/>
    <mergeCell ref="AN315:AZ316"/>
    <mergeCell ref="AN317:AZ318"/>
    <mergeCell ref="AU253:BB254"/>
    <mergeCell ref="D311:BD311"/>
    <mergeCell ref="D313:BD313"/>
    <mergeCell ref="A300:M300"/>
    <mergeCell ref="AM236:AT237"/>
    <mergeCell ref="AM239:AT240"/>
    <mergeCell ref="AM242:AT243"/>
    <mergeCell ref="AM245:AT246"/>
    <mergeCell ref="AM248:AT249"/>
    <mergeCell ref="AM251:AT251"/>
    <mergeCell ref="AM216:AT217"/>
    <mergeCell ref="AM219:AT220"/>
    <mergeCell ref="AM222:AT222"/>
    <mergeCell ref="AM224:AT225"/>
    <mergeCell ref="AM231:AT232"/>
    <mergeCell ref="AM234:AT235"/>
    <mergeCell ref="AM166:AV167"/>
    <mergeCell ref="AM206:AT206"/>
    <mergeCell ref="AM207:AT207"/>
    <mergeCell ref="AM208:AT208"/>
    <mergeCell ref="AM210:AT211"/>
    <mergeCell ref="AM213:AT214"/>
    <mergeCell ref="AU207:BB207"/>
    <mergeCell ref="AU208:BB208"/>
    <mergeCell ref="AU210:BB211"/>
    <mergeCell ref="AU213:BB214"/>
    <mergeCell ref="AM135:AV136"/>
    <mergeCell ref="AM143:AV144"/>
    <mergeCell ref="AM146:AV147"/>
    <mergeCell ref="AV195:BG195"/>
    <mergeCell ref="AM149:AV150"/>
    <mergeCell ref="AM152:AV153"/>
    <mergeCell ref="AM154:AV155"/>
    <mergeCell ref="AM157:AV157"/>
    <mergeCell ref="AM159:AV160"/>
    <mergeCell ref="AM162:AV163"/>
    <mergeCell ref="AM109:AV111"/>
    <mergeCell ref="AM113:AV114"/>
    <mergeCell ref="AM116:AV117"/>
    <mergeCell ref="AM118:AV119"/>
    <mergeCell ref="AM121:AV121"/>
    <mergeCell ref="AM129:AV130"/>
    <mergeCell ref="AM82:AV83"/>
    <mergeCell ref="AM91:AV92"/>
    <mergeCell ref="AM94:AV95"/>
    <mergeCell ref="AM96:AV97"/>
    <mergeCell ref="AM104:AV105"/>
    <mergeCell ref="AD104:AL105"/>
    <mergeCell ref="AM99:AV100"/>
    <mergeCell ref="AM64:AV65"/>
    <mergeCell ref="AM67:AV68"/>
    <mergeCell ref="AM70:AV71"/>
    <mergeCell ref="AN58:AV58"/>
    <mergeCell ref="AN59:AV59"/>
    <mergeCell ref="R63:AB63"/>
    <mergeCell ref="AD63:AL63"/>
    <mergeCell ref="AN63:AV63"/>
    <mergeCell ref="AD60:AL60"/>
    <mergeCell ref="AD61:AL61"/>
    <mergeCell ref="AL368:AW369"/>
    <mergeCell ref="AL370:AW371"/>
    <mergeCell ref="AL372:AW373"/>
    <mergeCell ref="AM17:AV17"/>
    <mergeCell ref="AM18:AV18"/>
    <mergeCell ref="AM19:AV19"/>
    <mergeCell ref="AM21:AV22"/>
    <mergeCell ref="AM24:AV25"/>
    <mergeCell ref="AM27:AV28"/>
    <mergeCell ref="AM30:AV31"/>
    <mergeCell ref="AI361:AQ361"/>
    <mergeCell ref="AI363:AQ363"/>
    <mergeCell ref="AK295:AS296"/>
    <mergeCell ref="AK298:AS298"/>
    <mergeCell ref="AK300:AS300"/>
    <mergeCell ref="AK302:AS302"/>
    <mergeCell ref="AK304:AS304"/>
    <mergeCell ref="AK306:AS306"/>
    <mergeCell ref="AK308:AS308"/>
    <mergeCell ref="AK309:AS309"/>
    <mergeCell ref="AE251:AL252"/>
    <mergeCell ref="AE254:AL255"/>
    <mergeCell ref="AF14:AR14"/>
    <mergeCell ref="AI348:AQ349"/>
    <mergeCell ref="AI351:AQ351"/>
    <mergeCell ref="AI353:AQ353"/>
    <mergeCell ref="AM33:AV33"/>
    <mergeCell ref="AM35:AV36"/>
    <mergeCell ref="AM38:AV39"/>
    <mergeCell ref="AM46:AV47"/>
    <mergeCell ref="AE214:AL215"/>
    <mergeCell ref="AE217:AL218"/>
    <mergeCell ref="AE220:AL221"/>
    <mergeCell ref="AE222:AL223"/>
    <mergeCell ref="AE225:AL226"/>
    <mergeCell ref="H281:I281"/>
    <mergeCell ref="AE235:AL235"/>
    <mergeCell ref="AE237:AL238"/>
    <mergeCell ref="AE240:AL241"/>
    <mergeCell ref="AE243:AL244"/>
    <mergeCell ref="AC162:AL163"/>
    <mergeCell ref="AC166:AL167"/>
    <mergeCell ref="AD295:AJ296"/>
    <mergeCell ref="AD298:AJ298"/>
    <mergeCell ref="AD300:AJ300"/>
    <mergeCell ref="AD302:AJ302"/>
    <mergeCell ref="AE206:AL206"/>
    <mergeCell ref="AE207:AL207"/>
    <mergeCell ref="AE208:AL208"/>
    <mergeCell ref="AE211:AL212"/>
    <mergeCell ref="AC146:AL147"/>
    <mergeCell ref="AC149:AL150"/>
    <mergeCell ref="AC152:AL153"/>
    <mergeCell ref="AC154:AL155"/>
    <mergeCell ref="AC159:AL160"/>
    <mergeCell ref="AC121:AL121"/>
    <mergeCell ref="AC129:AL130"/>
    <mergeCell ref="AC132:AL133"/>
    <mergeCell ref="AC135:AL136"/>
    <mergeCell ref="AC82:AL83"/>
    <mergeCell ref="AC91:AL92"/>
    <mergeCell ref="AC94:AL95"/>
    <mergeCell ref="AC143:AL144"/>
    <mergeCell ref="AC96:AL97"/>
    <mergeCell ref="AC99:AL100"/>
    <mergeCell ref="AC109:AL111"/>
    <mergeCell ref="AC113:AL114"/>
    <mergeCell ref="AC116:AL117"/>
    <mergeCell ref="AC118:AL119"/>
    <mergeCell ref="AC64:AL65"/>
    <mergeCell ref="AC67:AL68"/>
    <mergeCell ref="AC70:AL71"/>
    <mergeCell ref="AC76:AL76"/>
    <mergeCell ref="AC33:AL33"/>
    <mergeCell ref="AC35:AL36"/>
    <mergeCell ref="AC38:AL39"/>
    <mergeCell ref="AC46:AL47"/>
    <mergeCell ref="AC49:AL50"/>
    <mergeCell ref="AC51:AL52"/>
    <mergeCell ref="Z248:AD249"/>
    <mergeCell ref="Z251:AD251"/>
    <mergeCell ref="Z253:AD254"/>
    <mergeCell ref="AA349:AH349"/>
    <mergeCell ref="AA351:AH351"/>
    <mergeCell ref="Z245:AD246"/>
    <mergeCell ref="Z210:AD211"/>
    <mergeCell ref="Z213:AD214"/>
    <mergeCell ref="Z216:AD217"/>
    <mergeCell ref="AD306:AJ306"/>
    <mergeCell ref="AD308:AJ308"/>
    <mergeCell ref="AD309:AJ309"/>
    <mergeCell ref="Z231:AD232"/>
    <mergeCell ref="Z234:AD235"/>
    <mergeCell ref="Z236:AD237"/>
    <mergeCell ref="Z239:AD240"/>
    <mergeCell ref="Z242:AD243"/>
    <mergeCell ref="AE246:AL247"/>
    <mergeCell ref="AE249:AL250"/>
    <mergeCell ref="Z222:AD222"/>
    <mergeCell ref="Z224:AD225"/>
    <mergeCell ref="X304:AC304"/>
    <mergeCell ref="X306:AC306"/>
    <mergeCell ref="X308:AC308"/>
    <mergeCell ref="R253:Y254"/>
    <mergeCell ref="R231:Y232"/>
    <mergeCell ref="R234:Y235"/>
    <mergeCell ref="R236:Y237"/>
    <mergeCell ref="AD304:AJ304"/>
    <mergeCell ref="X309:AC309"/>
    <mergeCell ref="Y173:AI173"/>
    <mergeCell ref="Y174:AI175"/>
    <mergeCell ref="Y176:AI177"/>
    <mergeCell ref="Z206:AD206"/>
    <mergeCell ref="Z207:AD207"/>
    <mergeCell ref="Z208:AD208"/>
    <mergeCell ref="V260:AG260"/>
    <mergeCell ref="V261:AG262"/>
    <mergeCell ref="V263:AG264"/>
    <mergeCell ref="V315:AG315"/>
    <mergeCell ref="V316:AG317"/>
    <mergeCell ref="V318:AG319"/>
    <mergeCell ref="X296:AC296"/>
    <mergeCell ref="X298:AC298"/>
    <mergeCell ref="X300:AC300"/>
    <mergeCell ref="X302:AC302"/>
    <mergeCell ref="N304:W304"/>
    <mergeCell ref="N306:W306"/>
    <mergeCell ref="N308:W308"/>
    <mergeCell ref="S368:AF368"/>
    <mergeCell ref="S369:AF370"/>
    <mergeCell ref="S371:AF372"/>
    <mergeCell ref="T348:AH348"/>
    <mergeCell ref="T349:Z349"/>
    <mergeCell ref="T351:Z351"/>
    <mergeCell ref="T353:Z353"/>
    <mergeCell ref="T357:Z357"/>
    <mergeCell ref="T359:Z359"/>
    <mergeCell ref="AA353:AH353"/>
    <mergeCell ref="R239:Y240"/>
    <mergeCell ref="R242:Y243"/>
    <mergeCell ref="R245:Y246"/>
    <mergeCell ref="R210:Y211"/>
    <mergeCell ref="R213:Y214"/>
    <mergeCell ref="R216:Y217"/>
    <mergeCell ref="R219:Y220"/>
    <mergeCell ref="R222:Y222"/>
    <mergeCell ref="R224:Y225"/>
    <mergeCell ref="R160:AB161"/>
    <mergeCell ref="R163:AB164"/>
    <mergeCell ref="R167:AB168"/>
    <mergeCell ref="R206:Y206"/>
    <mergeCell ref="R207:Y207"/>
    <mergeCell ref="R208:Y208"/>
    <mergeCell ref="J195:AU195"/>
    <mergeCell ref="A201:AR201"/>
    <mergeCell ref="A202:L202"/>
    <mergeCell ref="O202:AA202"/>
    <mergeCell ref="R147:AB148"/>
    <mergeCell ref="R150:AB151"/>
    <mergeCell ref="R153:AB153"/>
    <mergeCell ref="R155:AB156"/>
    <mergeCell ref="R119:AB120"/>
    <mergeCell ref="R121:AB122"/>
    <mergeCell ref="R130:AB131"/>
    <mergeCell ref="R133:AB134"/>
    <mergeCell ref="R136:AB136"/>
    <mergeCell ref="R95:AB95"/>
    <mergeCell ref="R97:AB98"/>
    <mergeCell ref="R100:AB101"/>
    <mergeCell ref="R111:AB112"/>
    <mergeCell ref="R114:AB115"/>
    <mergeCell ref="R117:AB117"/>
    <mergeCell ref="R68:AB69"/>
    <mergeCell ref="R71:AB72"/>
    <mergeCell ref="R76:AB77"/>
    <mergeCell ref="R83:AB84"/>
    <mergeCell ref="R92:AB93"/>
    <mergeCell ref="R73:AB75"/>
    <mergeCell ref="R80:AB81"/>
    <mergeCell ref="R85:AB85"/>
    <mergeCell ref="R86:AB86"/>
    <mergeCell ref="N309:W309"/>
    <mergeCell ref="O14:AA14"/>
    <mergeCell ref="R17:AB17"/>
    <mergeCell ref="R18:AB18"/>
    <mergeCell ref="R19:AB19"/>
    <mergeCell ref="R22:AB23"/>
    <mergeCell ref="R25:AB26"/>
    <mergeCell ref="N296:W296"/>
    <mergeCell ref="N298:W298"/>
    <mergeCell ref="N300:W300"/>
    <mergeCell ref="N302:W302"/>
    <mergeCell ref="R28:AB29"/>
    <mergeCell ref="R31:AB32"/>
    <mergeCell ref="R33:AB34"/>
    <mergeCell ref="R36:AB37"/>
    <mergeCell ref="R39:AB40"/>
    <mergeCell ref="R47:AB47"/>
    <mergeCell ref="A231:Q232"/>
    <mergeCell ref="A234:Q235"/>
    <mergeCell ref="A236:Q237"/>
    <mergeCell ref="J7:AU7"/>
    <mergeCell ref="J8:AU8"/>
    <mergeCell ref="J9:AU9"/>
    <mergeCell ref="J10:AU10"/>
    <mergeCell ref="J12:AU12"/>
    <mergeCell ref="N295:AC295"/>
    <mergeCell ref="R50:AB50"/>
    <mergeCell ref="R52:AB53"/>
    <mergeCell ref="R55:AB56"/>
    <mergeCell ref="R65:AB66"/>
    <mergeCell ref="G319:O320"/>
    <mergeCell ref="H2:I2"/>
    <mergeCell ref="H3:I3"/>
    <mergeCell ref="H4:I4"/>
    <mergeCell ref="H5:I5"/>
    <mergeCell ref="H6:I6"/>
    <mergeCell ref="H7:I7"/>
    <mergeCell ref="H8:I8"/>
    <mergeCell ref="J4:AU5"/>
    <mergeCell ref="J6:AU6"/>
    <mergeCell ref="E372:M373"/>
    <mergeCell ref="F169:BE169"/>
    <mergeCell ref="F171:BE171"/>
    <mergeCell ref="G260:O260"/>
    <mergeCell ref="G261:O263"/>
    <mergeCell ref="G264:O265"/>
    <mergeCell ref="A361:S361"/>
    <mergeCell ref="A363:S363"/>
    <mergeCell ref="G315:O315"/>
    <mergeCell ref="G316:O318"/>
    <mergeCell ref="A380:AN380"/>
    <mergeCell ref="A381:AN381"/>
    <mergeCell ref="B180:V180"/>
    <mergeCell ref="B182:K182"/>
    <mergeCell ref="B183:AP183"/>
    <mergeCell ref="B184:AP184"/>
    <mergeCell ref="B185:AP185"/>
    <mergeCell ref="B186:AP186"/>
    <mergeCell ref="C364:BA364"/>
    <mergeCell ref="C366:BA366"/>
    <mergeCell ref="A375:T375"/>
    <mergeCell ref="A377:J377"/>
    <mergeCell ref="A378:AN378"/>
    <mergeCell ref="A379:AN379"/>
    <mergeCell ref="T361:Z361"/>
    <mergeCell ref="T363:Z363"/>
    <mergeCell ref="AA361:AH361"/>
    <mergeCell ref="AA363:AH363"/>
    <mergeCell ref="E368:M368"/>
    <mergeCell ref="E369:M371"/>
    <mergeCell ref="A347:BF347"/>
    <mergeCell ref="A348:S349"/>
    <mergeCell ref="A351:S351"/>
    <mergeCell ref="A353:S353"/>
    <mergeCell ref="A357:S357"/>
    <mergeCell ref="A359:S359"/>
    <mergeCell ref="AA357:AH357"/>
    <mergeCell ref="AA359:AH359"/>
    <mergeCell ref="AI357:AQ357"/>
    <mergeCell ref="AI359:AQ359"/>
    <mergeCell ref="A322:T322"/>
    <mergeCell ref="A324:J324"/>
    <mergeCell ref="A325:AN325"/>
    <mergeCell ref="A326:AN326"/>
    <mergeCell ref="A327:AN327"/>
    <mergeCell ref="A328:AN328"/>
    <mergeCell ref="A302:M302"/>
    <mergeCell ref="A304:M304"/>
    <mergeCell ref="A306:M306"/>
    <mergeCell ref="A308:M308"/>
    <mergeCell ref="A309:M309"/>
    <mergeCell ref="A273:AN273"/>
    <mergeCell ref="A274:AN274"/>
    <mergeCell ref="A275:AN275"/>
    <mergeCell ref="A294:BG294"/>
    <mergeCell ref="A295:M296"/>
    <mergeCell ref="A298:M298"/>
    <mergeCell ref="A248:Q249"/>
    <mergeCell ref="A251:Q251"/>
    <mergeCell ref="A253:Q254"/>
    <mergeCell ref="A269:T269"/>
    <mergeCell ref="A271:J271"/>
    <mergeCell ref="A272:AN272"/>
    <mergeCell ref="D256:BD256"/>
    <mergeCell ref="D258:BD258"/>
    <mergeCell ref="R248:Y249"/>
    <mergeCell ref="A239:Q240"/>
    <mergeCell ref="A242:Q243"/>
    <mergeCell ref="A245:Q246"/>
    <mergeCell ref="A210:Q211"/>
    <mergeCell ref="A213:Q214"/>
    <mergeCell ref="A216:Q217"/>
    <mergeCell ref="A219:Q220"/>
    <mergeCell ref="A222:Q222"/>
    <mergeCell ref="A224:Q225"/>
    <mergeCell ref="A154:Q155"/>
    <mergeCell ref="A157:Q157"/>
    <mergeCell ref="A159:Q160"/>
    <mergeCell ref="A162:Q165"/>
    <mergeCell ref="A166:Q167"/>
    <mergeCell ref="A206:Q208"/>
    <mergeCell ref="I173:P173"/>
    <mergeCell ref="I174:P176"/>
    <mergeCell ref="I177:P178"/>
    <mergeCell ref="H195:I195"/>
    <mergeCell ref="A121:Q121"/>
    <mergeCell ref="A129:Q130"/>
    <mergeCell ref="A132:Q133"/>
    <mergeCell ref="A135:Q136"/>
    <mergeCell ref="A137:Q140"/>
    <mergeCell ref="A143:Q144"/>
    <mergeCell ref="A82:Q83"/>
    <mergeCell ref="A91:Q92"/>
    <mergeCell ref="A94:Q95"/>
    <mergeCell ref="A96:Q97"/>
    <mergeCell ref="A99:Q102"/>
    <mergeCell ref="A109:Q111"/>
    <mergeCell ref="A85:Q85"/>
    <mergeCell ref="A86:Q86"/>
    <mergeCell ref="A104:Q104"/>
    <mergeCell ref="A54:Q55"/>
    <mergeCell ref="A64:Q65"/>
    <mergeCell ref="A67:Q68"/>
    <mergeCell ref="A70:Q71"/>
    <mergeCell ref="A73:Q75"/>
    <mergeCell ref="A76:Q76"/>
    <mergeCell ref="A58:Q58"/>
    <mergeCell ref="A59:Q59"/>
    <mergeCell ref="A60:Q60"/>
    <mergeCell ref="A61:Q61"/>
    <mergeCell ref="A33:Q33"/>
    <mergeCell ref="A35:Q36"/>
    <mergeCell ref="A38:Q39"/>
    <mergeCell ref="A46:Q48"/>
    <mergeCell ref="A49:Q50"/>
    <mergeCell ref="A51:Q52"/>
    <mergeCell ref="A42:Q42"/>
    <mergeCell ref="A24:Q25"/>
    <mergeCell ref="A27:Q28"/>
    <mergeCell ref="A30:Q31"/>
    <mergeCell ref="AC17:AL17"/>
    <mergeCell ref="AC18:AL18"/>
    <mergeCell ref="AC19:AL19"/>
    <mergeCell ref="AC21:AL22"/>
    <mergeCell ref="AC24:AL25"/>
    <mergeCell ref="AC27:AL28"/>
    <mergeCell ref="AC30:AL31"/>
    <mergeCell ref="A2:G9"/>
    <mergeCell ref="A10:G10"/>
    <mergeCell ref="A11:BG11"/>
    <mergeCell ref="A12:G12"/>
    <mergeCell ref="A13:AR13"/>
    <mergeCell ref="A14:L14"/>
    <mergeCell ref="H9:I9"/>
    <mergeCell ref="H10:I10"/>
    <mergeCell ref="H12:I12"/>
    <mergeCell ref="J2:AU3"/>
    <mergeCell ref="AW59:BG59"/>
    <mergeCell ref="AN60:AV60"/>
    <mergeCell ref="AW60:BG60"/>
    <mergeCell ref="AN61:AV61"/>
    <mergeCell ref="AW61:BG61"/>
    <mergeCell ref="R62:AB62"/>
    <mergeCell ref="AD62:AL62"/>
    <mergeCell ref="AN62:AV62"/>
    <mergeCell ref="AW62:BG62"/>
    <mergeCell ref="AC73:AL75"/>
    <mergeCell ref="AM73:AV75"/>
    <mergeCell ref="AW73:BG75"/>
    <mergeCell ref="A79:Q79"/>
    <mergeCell ref="AW79:BG79"/>
    <mergeCell ref="AC79:AL80"/>
    <mergeCell ref="AM79:AV80"/>
    <mergeCell ref="AM76:AV76"/>
    <mergeCell ref="AD85:AL85"/>
    <mergeCell ref="AD86:AL86"/>
    <mergeCell ref="AN86:AV86"/>
    <mergeCell ref="AW85:BG85"/>
    <mergeCell ref="AW86:BG86"/>
    <mergeCell ref="AN85:AV85"/>
    <mergeCell ref="R104:AB104"/>
    <mergeCell ref="A123:Q123"/>
    <mergeCell ref="A125:Q125"/>
    <mergeCell ref="A126:Q126"/>
    <mergeCell ref="R123:AB123"/>
    <mergeCell ref="R125:AB125"/>
    <mergeCell ref="R126:AB126"/>
    <mergeCell ref="A113:Q114"/>
    <mergeCell ref="A116:Q117"/>
    <mergeCell ref="A118:Q119"/>
    <mergeCell ref="AD123:AL123"/>
    <mergeCell ref="AD126:AL126"/>
    <mergeCell ref="AM123:AV123"/>
    <mergeCell ref="AD125:AL125"/>
    <mergeCell ref="AV193:BG194"/>
    <mergeCell ref="H194:I194"/>
    <mergeCell ref="J194:AU194"/>
    <mergeCell ref="A146:Q147"/>
    <mergeCell ref="A149:Q150"/>
    <mergeCell ref="A152:Q153"/>
    <mergeCell ref="AM125:AV125"/>
    <mergeCell ref="AM126:AV126"/>
    <mergeCell ref="A141:Q141"/>
    <mergeCell ref="A142:Q142"/>
    <mergeCell ref="R141:AB141"/>
    <mergeCell ref="R142:AB142"/>
    <mergeCell ref="R138:AB140"/>
    <mergeCell ref="AD138:AL140"/>
    <mergeCell ref="AN138:AV140"/>
    <mergeCell ref="AM132:AV133"/>
    <mergeCell ref="AD141:AL141"/>
    <mergeCell ref="AM141:AV141"/>
    <mergeCell ref="AW141:BG141"/>
    <mergeCell ref="AD142:AL142"/>
    <mergeCell ref="AM142:AV142"/>
    <mergeCell ref="AW142:BG142"/>
    <mergeCell ref="R143:AB143"/>
    <mergeCell ref="A190:G197"/>
    <mergeCell ref="H190:I190"/>
    <mergeCell ref="J190:AU191"/>
    <mergeCell ref="AV190:BG190"/>
    <mergeCell ref="H191:I191"/>
    <mergeCell ref="AV191:BG192"/>
    <mergeCell ref="H192:I192"/>
    <mergeCell ref="J192:AU193"/>
    <mergeCell ref="H193:I193"/>
    <mergeCell ref="H196:I196"/>
    <mergeCell ref="J196:AU196"/>
    <mergeCell ref="AV196:BG196"/>
    <mergeCell ref="H197:I197"/>
    <mergeCell ref="J197:AU197"/>
    <mergeCell ref="AV197:BG197"/>
    <mergeCell ref="A198:G198"/>
    <mergeCell ref="H198:I198"/>
    <mergeCell ref="J198:AU198"/>
    <mergeCell ref="AV198:BG198"/>
    <mergeCell ref="A199:BG199"/>
    <mergeCell ref="A200:G200"/>
    <mergeCell ref="H200:I200"/>
    <mergeCell ref="J200:AU200"/>
    <mergeCell ref="AV200:BG200"/>
    <mergeCell ref="AF202:AR202"/>
    <mergeCell ref="A203:BG203"/>
    <mergeCell ref="A227:Q227"/>
    <mergeCell ref="R227:Y227"/>
    <mergeCell ref="Z227:AD227"/>
    <mergeCell ref="AE227:AL227"/>
    <mergeCell ref="AM227:AT227"/>
    <mergeCell ref="AU227:BA227"/>
    <mergeCell ref="BC227:BG227"/>
    <mergeCell ref="Z219:AD220"/>
    <mergeCell ref="AE231:AL232"/>
    <mergeCell ref="AE233:AL233"/>
    <mergeCell ref="A278:G285"/>
    <mergeCell ref="H278:I278"/>
    <mergeCell ref="J278:AU279"/>
    <mergeCell ref="AV278:BG278"/>
    <mergeCell ref="H279:I279"/>
    <mergeCell ref="AV279:BG280"/>
    <mergeCell ref="H280:I280"/>
    <mergeCell ref="J280:AU281"/>
    <mergeCell ref="AV281:BG282"/>
    <mergeCell ref="H282:I282"/>
    <mergeCell ref="J282:AU282"/>
    <mergeCell ref="H283:I283"/>
    <mergeCell ref="J283:AU283"/>
    <mergeCell ref="AV283:BG283"/>
    <mergeCell ref="H284:I284"/>
    <mergeCell ref="J284:AU284"/>
    <mergeCell ref="AV284:BG284"/>
    <mergeCell ref="H285:I285"/>
    <mergeCell ref="J285:AU285"/>
    <mergeCell ref="AV285:BG285"/>
    <mergeCell ref="A286:G286"/>
    <mergeCell ref="H286:I286"/>
    <mergeCell ref="J286:AU286"/>
    <mergeCell ref="AV286:BG286"/>
    <mergeCell ref="A287:BG287"/>
    <mergeCell ref="A288:G288"/>
    <mergeCell ref="H288:I288"/>
    <mergeCell ref="J288:AU288"/>
    <mergeCell ref="AV288:BG288"/>
    <mergeCell ref="A289:AR289"/>
    <mergeCell ref="A290:L290"/>
    <mergeCell ref="O290:AA290"/>
    <mergeCell ref="AF290:AR290"/>
    <mergeCell ref="A291:BG291"/>
    <mergeCell ref="A332:G339"/>
    <mergeCell ref="H332:I332"/>
    <mergeCell ref="J332:AU333"/>
    <mergeCell ref="AV332:BG332"/>
    <mergeCell ref="H333:I333"/>
    <mergeCell ref="AV333:BG334"/>
    <mergeCell ref="H334:I334"/>
    <mergeCell ref="J334:AU335"/>
    <mergeCell ref="H335:I335"/>
    <mergeCell ref="AV335:BG336"/>
    <mergeCell ref="H336:I336"/>
    <mergeCell ref="J336:AU336"/>
    <mergeCell ref="H337:I337"/>
    <mergeCell ref="J337:AU337"/>
    <mergeCell ref="AV337:BG337"/>
    <mergeCell ref="H338:I338"/>
    <mergeCell ref="J338:AU338"/>
    <mergeCell ref="AV338:BG338"/>
    <mergeCell ref="H339:I339"/>
    <mergeCell ref="J339:AU339"/>
    <mergeCell ref="AV339:BG339"/>
    <mergeCell ref="A340:G340"/>
    <mergeCell ref="H340:I340"/>
    <mergeCell ref="J340:AU340"/>
    <mergeCell ref="AV340:BG340"/>
    <mergeCell ref="A344:L344"/>
    <mergeCell ref="O344:AA344"/>
    <mergeCell ref="AF344:AR344"/>
    <mergeCell ref="A345:BG345"/>
    <mergeCell ref="A341:BG341"/>
    <mergeCell ref="A342:G342"/>
    <mergeCell ref="H342:I342"/>
    <mergeCell ref="J342:AU342"/>
    <mergeCell ref="AV342:BG342"/>
    <mergeCell ref="A343:AR343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2023-03-18T13:49:32Z</cp:lastPrinted>
  <dcterms:created xsi:type="dcterms:W3CDTF">2022-03-04T17:09:17Z</dcterms:created>
  <dcterms:modified xsi:type="dcterms:W3CDTF">2023-03-18T13:49:34Z</dcterms:modified>
  <cp:category/>
  <cp:version/>
  <cp:contentType/>
  <cp:contentStatus/>
</cp:coreProperties>
</file>