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'Sheet'!$A$1:$BG$284</definedName>
  </definedNames>
  <calcPr fullCalcOnLoad="1"/>
</workbook>
</file>

<file path=xl/sharedStrings.xml><?xml version="1.0" encoding="utf-8"?>
<sst xmlns="http://schemas.openxmlformats.org/spreadsheetml/2006/main" count="184" uniqueCount="110">
  <si>
    <t>RELATÓRIO ANEXO 12</t>
  </si>
  <si>
    <t>Anexo 12 - Balanço Orçamentário</t>
  </si>
  <si>
    <t>Receitas Orçamentárias</t>
  </si>
  <si>
    <t>RECEITAS CORRENTES</t>
  </si>
  <si>
    <t xml:space="preserve">   Receita Tributária</t>
  </si>
  <si>
    <t xml:space="preserve">     Impostos</t>
  </si>
  <si>
    <t xml:space="preserve">     Taxas</t>
  </si>
  <si>
    <t xml:space="preserve">     Contribuição de Melhoria</t>
  </si>
  <si>
    <t xml:space="preserve">   Receita de Contribuições</t>
  </si>
  <si>
    <t xml:space="preserve">     Contribuições Sociais</t>
  </si>
  <si>
    <t xml:space="preserve">     Contribuição para o Custeio do Serviço de Iluminação Pública</t>
  </si>
  <si>
    <t xml:space="preserve">   Receita Patrimonial</t>
  </si>
  <si>
    <t xml:space="preserve">     Exploração do Patrimônio Imobiliário do Estado</t>
  </si>
  <si>
    <t xml:space="preserve">     Valores Mobiliários</t>
  </si>
  <si>
    <t xml:space="preserve">   Receita de Serviços</t>
  </si>
  <si>
    <t xml:space="preserve">   Transferências Correntes</t>
  </si>
  <si>
    <t xml:space="preserve">     Transferências da União e de suas Entidades</t>
  </si>
  <si>
    <t xml:space="preserve">     Transferências dos Estados e do Distrito Federal e de suas Entidades</t>
  </si>
  <si>
    <t xml:space="preserve">     Transferências dos Municípios e de suas Entidades</t>
  </si>
  <si>
    <t xml:space="preserve">     Transferências de Outras Instituições Públicas</t>
  </si>
  <si>
    <t xml:space="preserve">   Outras Receitas Correntes</t>
  </si>
  <si>
    <t xml:space="preserve">     Multas Administrativas, Contratuais e Judiciais</t>
  </si>
  <si>
    <t xml:space="preserve">     Indenizações, Restituições e Ressarcimentos</t>
  </si>
  <si>
    <t xml:space="preserve">     Bens, Direitos e Valores Incorporados ao Patrimônio Público</t>
  </si>
  <si>
    <t xml:space="preserve">     Demais Receitas Correntes</t>
  </si>
  <si>
    <t>RECEITAS DE CAPITAL</t>
  </si>
  <si>
    <t xml:space="preserve">   Operações de Crédito</t>
  </si>
  <si>
    <t xml:space="preserve">     Operações de Crédito Internas</t>
  </si>
  <si>
    <t xml:space="preserve">   Alienação de Bens</t>
  </si>
  <si>
    <t xml:space="preserve">   Amortização de Empréstimos</t>
  </si>
  <si>
    <t xml:space="preserve">   Transferência de Capital</t>
  </si>
  <si>
    <t xml:space="preserve">     Transferências de Outras Instit. Públicas</t>
  </si>
  <si>
    <t xml:space="preserve">   Outras Receitas de  Capital</t>
  </si>
  <si>
    <t>Subtotal das Receitas (I)</t>
  </si>
  <si>
    <t>REFINANCIAMENTO (II)</t>
  </si>
  <si>
    <t>SUBTOTAL COM REFINANCIAMENTO (III) = (I + II)</t>
  </si>
  <si>
    <t>DÉFICIT (IV)</t>
  </si>
  <si>
    <t>TOTAL (V) = (III + IV)</t>
  </si>
  <si>
    <t>SALDOS DE EXERCÍCIOS ANTERIORES (UTILIZADO PARA CRÉDITOS ADICIONAIS)</t>
  </si>
  <si>
    <t xml:space="preserve">   Superávit Financeiro</t>
  </si>
  <si>
    <t>Despesas  Orçamentárias</t>
  </si>
  <si>
    <t>DESPESAS CORRENTES</t>
  </si>
  <si>
    <t xml:space="preserve">   Pessoal e Encargos Sociais</t>
  </si>
  <si>
    <t xml:space="preserve">   Juros e Encargos da Dívida</t>
  </si>
  <si>
    <t xml:space="preserve">   Outras Despesas Correntes</t>
  </si>
  <si>
    <t>DESPESAS DE CAPITAL</t>
  </si>
  <si>
    <t xml:space="preserve">   Investimentos</t>
  </si>
  <si>
    <t>RESERVA DE CONTINGÊNCIA</t>
  </si>
  <si>
    <t>RESERVA DO RPPS</t>
  </si>
  <si>
    <t>SUBTOTAL DAS DESPESAS (VI)</t>
  </si>
  <si>
    <t>AMORTIZAÇÃO DA DÍVIDA / REFINANCIAMENTO (VII)</t>
  </si>
  <si>
    <t xml:space="preserve">   Amortização da Dívida Interna</t>
  </si>
  <si>
    <t xml:space="preserve">       Outras Dívidas</t>
  </si>
  <si>
    <t>SUBTOTAL COM REFINANCIAMENTO (VIII)= (VI + VII)</t>
  </si>
  <si>
    <t>SUPERÁVIT (IX)</t>
  </si>
  <si>
    <t>TOTAL (X) = (VIII + IX)</t>
  </si>
  <si>
    <t>Balanço elaborado conforme instruções do TCE/SP</t>
  </si>
  <si>
    <t>ENTIDADE(S):</t>
  </si>
  <si>
    <t>01 - PREFEITURA MUNICIPAL</t>
  </si>
  <si>
    <t>02 - CAMARA MUNICIPAL</t>
  </si>
  <si>
    <t>03 - INSTITUTO DE PREVIDÊNCIA - SJBVISTA</t>
  </si>
  <si>
    <t>04 - CENTRO UNIV. FAC. ASSOC. ENSINO-UNIFAE</t>
  </si>
  <si>
    <t>Anexo 12.1  - Demonstrativo de Execução de Restos a Pagar não Processado.</t>
  </si>
  <si>
    <t>Restos a Pagar Não Processados</t>
  </si>
  <si>
    <t xml:space="preserve">   Pessoal E Encargos Sociais</t>
  </si>
  <si>
    <t xml:space="preserve">   Juros E Encargos Da Dívida</t>
  </si>
  <si>
    <t>TOTAL</t>
  </si>
  <si>
    <t>Anexo 12.2  - Demonstrativo de Execução de Restos a Pagar Processado.</t>
  </si>
  <si>
    <t>Restos a Pagar Processados e Não Processados Liquidados</t>
  </si>
  <si>
    <t>SAO JOAO DA BOA VISTA, 31 de dezembro de 2021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</si>
  <si>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</si>
  <si>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</si>
  <si>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</si>
  <si>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</si>
  <si>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</si>
  <si>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Inscritos</t>
  </si>
  <si>
    <t>Previsão</t>
  </si>
  <si>
    <t>Inicial</t>
  </si>
  <si>
    <t>Dotação</t>
  </si>
  <si>
    <t>(d)</t>
  </si>
  <si>
    <t>Priscila Mauricio Conti</t>
  </si>
  <si>
    <t>Contador</t>
  </si>
  <si>
    <t>CRC: 1SP303058/O-6</t>
  </si>
  <si>
    <t>Atualizada</t>
  </si>
  <si>
    <t>(e)</t>
  </si>
  <si>
    <t xml:space="preserve"> (a)</t>
  </si>
  <si>
    <t>Despesas</t>
  </si>
  <si>
    <t>Empenhadas</t>
  </si>
  <si>
    <t>(f)</t>
  </si>
  <si>
    <t>Maria Teresinha de Jesus Pedroza</t>
  </si>
  <si>
    <t>Prefeita Municipal</t>
  </si>
  <si>
    <t>.: .....</t>
  </si>
  <si>
    <t>Receitas</t>
  </si>
  <si>
    <t>Realizadas</t>
  </si>
  <si>
    <t xml:space="preserve"> (b)</t>
  </si>
  <si>
    <t>Liquidadas</t>
  </si>
  <si>
    <t>(g)</t>
  </si>
  <si>
    <t>Pagas</t>
  </si>
  <si>
    <t>(h)</t>
  </si>
  <si>
    <t>Sistema CECAM</t>
  </si>
  <si>
    <t>Saldo</t>
  </si>
  <si>
    <t>(c) =(b-a)</t>
  </si>
  <si>
    <t>j = (e-f)</t>
  </si>
  <si>
    <t>Em Exercícios Anteriores (a)</t>
  </si>
  <si>
    <t>Em 31 de Dezembro do Exercício (b)</t>
  </si>
  <si>
    <t>Liquidados (c)</t>
  </si>
  <si>
    <t>Pagos (d)</t>
  </si>
  <si>
    <t>Cancelados (e)</t>
  </si>
  <si>
    <t>Saldo (f)=(a+b-d-e)</t>
  </si>
  <si>
    <t>Página 4 / 4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</si>
</sst>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8"/>
      <name val="Tahoma"/>
      <family val="0"/>
    </font>
    <font>
      <sz val="9"/>
      <name val="Times New Roman"/>
      <family val="0"/>
    </font>
    <font>
      <sz val="9"/>
      <color indexed="63"/>
      <name val="Times New Roman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applyFill="0" applyBorder="0" applyAlignment="0" quotePrefix="1">
      <protection locked="0"/>
    </xf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4" fontId="12" fillId="0" borderId="0" xfId="0" applyNumberFormat="1" applyFont="1" applyFill="1" applyBorder="1" applyAlignment="1" applyProtection="1">
      <alignment horizontal="right" vertical="top" wrapText="1" shrinkToFit="1"/>
      <protection/>
    </xf>
    <xf numFmtId="4" fontId="6" fillId="0" borderId="0" xfId="0" applyNumberFormat="1" applyFont="1" applyAlignment="1">
      <alignment horizontal="right" vertical="top" wrapText="1" shrinkToFit="1"/>
    </xf>
    <xf numFmtId="4" fontId="11" fillId="0" borderId="0" xfId="0" applyNumberFormat="1" applyFont="1" applyFill="1" applyBorder="1" applyAlignment="1" applyProtection="1">
      <alignment horizontal="right" vertical="top" wrapText="1" shrinkToFit="1"/>
      <protection/>
    </xf>
    <xf numFmtId="4" fontId="6" fillId="0" borderId="0" xfId="0" applyNumberFormat="1" applyFont="1" applyFill="1" applyBorder="1" applyAlignment="1" applyProtection="1">
      <alignment horizontal="right" vertical="top" wrapText="1" shrinkToFit="1"/>
      <protection/>
    </xf>
    <xf numFmtId="4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6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5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center" wrapText="1" shrinkToFit="1"/>
      <protection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8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8" fillId="0" borderId="0" xfId="0" applyNumberFormat="1" applyFont="1" applyFill="1" applyBorder="1" applyAlignment="1" applyProtection="1">
      <alignment horizontal="left" wrapText="1" shrinkToFit="1"/>
      <protection/>
    </xf>
    <xf numFmtId="49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12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0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59</xdr:col>
      <xdr:colOff>0</xdr:colOff>
      <xdr:row>11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6775"/>
          <a:ext cx="7343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59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14450"/>
          <a:ext cx="7343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84"/>
  <sheetViews>
    <sheetView showGridLines="0" tabSelected="1" zoomScale="140" zoomScaleNormal="140" zoomScalePageLayoutView="0" workbookViewId="0" topLeftCell="A229">
      <selection activeCell="V240" sqref="V240:AG241"/>
    </sheetView>
  </sheetViews>
  <sheetFormatPr defaultColWidth="9.140625" defaultRowHeight="12.75"/>
  <cols>
    <col min="1" max="1" width="1.7109375" style="0" customWidth="1"/>
    <col min="2" max="2" width="1.421875" style="0" customWidth="1"/>
    <col min="3" max="3" width="3.57421875" style="0" customWidth="1"/>
    <col min="4" max="4" width="0.5625" style="0" customWidth="1"/>
    <col min="5" max="5" width="1.28515625" style="0" customWidth="1"/>
    <col min="6" max="6" width="2.28125" style="0" customWidth="1"/>
    <col min="7" max="7" width="0.13671875" style="0" customWidth="1"/>
    <col min="8" max="8" width="1.57421875" style="0" customWidth="1"/>
    <col min="9" max="9" width="1.1484375" style="0" customWidth="1"/>
    <col min="10" max="10" width="5.140625" style="0" customWidth="1"/>
    <col min="11" max="11" width="1.8515625" style="0" customWidth="1"/>
    <col min="12" max="12" width="8.28125" style="0" customWidth="1"/>
    <col min="13" max="13" width="1.57421875" style="0" customWidth="1"/>
    <col min="14" max="14" width="2.28125" style="0" customWidth="1"/>
    <col min="15" max="15" width="1.28515625" style="0" customWidth="1"/>
    <col min="16" max="16" width="1.8515625" style="0" customWidth="1"/>
    <col min="17" max="17" width="1.1484375" style="0" customWidth="1"/>
    <col min="18" max="18" width="1.7109375" style="0" customWidth="1"/>
    <col min="19" max="19" width="0.13671875" style="0" customWidth="1"/>
    <col min="20" max="20" width="2.00390625" style="0" customWidth="1"/>
    <col min="21" max="21" width="1.421875" style="0" customWidth="1"/>
    <col min="22" max="22" width="0.42578125" style="0" customWidth="1"/>
    <col min="23" max="23" width="0.2890625" style="0" customWidth="1"/>
    <col min="24" max="24" width="0.9921875" style="0" customWidth="1"/>
    <col min="25" max="25" width="5.140625" style="0" customWidth="1"/>
    <col min="26" max="26" width="3.421875" style="0" customWidth="1"/>
    <col min="27" max="27" width="0.71875" style="0" customWidth="1"/>
    <col min="28" max="28" width="2.00390625" style="0" customWidth="1"/>
    <col min="29" max="29" width="0.13671875" style="0" customWidth="1"/>
    <col min="30" max="30" width="5.8515625" style="0" customWidth="1"/>
    <col min="31" max="31" width="0.2890625" style="0" customWidth="1"/>
    <col min="32" max="32" width="0.42578125" style="0" customWidth="1"/>
    <col min="33" max="33" width="3.57421875" style="0" customWidth="1"/>
    <col min="34" max="34" width="0.71875" style="0" customWidth="1"/>
    <col min="35" max="35" width="0.9921875" style="0" customWidth="1"/>
    <col min="36" max="36" width="2.421875" style="0" customWidth="1"/>
    <col min="37" max="37" width="0.5625" style="0" customWidth="1"/>
    <col min="38" max="38" width="3.140625" style="0" customWidth="1"/>
    <col min="39" max="39" width="0.2890625" style="0" customWidth="1"/>
    <col min="40" max="40" width="1.57421875" style="0" customWidth="1"/>
    <col min="41" max="41" width="0.2890625" style="0" customWidth="1"/>
    <col min="42" max="42" width="1.421875" style="0" customWidth="1"/>
    <col min="43" max="43" width="3.00390625" style="0" customWidth="1"/>
    <col min="44" max="44" width="2.140625" style="0" customWidth="1"/>
    <col min="45" max="45" width="0.5625" style="0" customWidth="1"/>
    <col min="46" max="46" width="3.00390625" style="0" customWidth="1"/>
    <col min="47" max="47" width="3.7109375" style="0" customWidth="1"/>
    <col min="48" max="48" width="2.28125" style="0" customWidth="1"/>
    <col min="49" max="49" width="1.8515625" style="0" customWidth="1"/>
    <col min="50" max="50" width="0.13671875" style="0" customWidth="1"/>
    <col min="51" max="51" width="1.421875" style="0" customWidth="1"/>
    <col min="52" max="52" width="2.00390625" style="0" customWidth="1"/>
    <col min="53" max="53" width="0.5625" style="0" customWidth="1"/>
    <col min="54" max="54" width="0.13671875" style="0" customWidth="1"/>
    <col min="55" max="55" width="0.9921875" style="0" customWidth="1"/>
    <col min="56" max="56" width="2.28125" style="0" customWidth="1"/>
    <col min="57" max="57" width="1.8515625" style="0" customWidth="1"/>
    <col min="58" max="58" width="6.57421875" style="0" customWidth="1"/>
    <col min="59" max="59" width="0.42578125" style="0" customWidth="1"/>
  </cols>
  <sheetData>
    <row r="1" spans="1:59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0.5" customHeight="1">
      <c r="A2" s="32"/>
      <c r="B2" s="32"/>
      <c r="C2" s="32"/>
      <c r="D2" s="32"/>
      <c r="E2" s="32"/>
      <c r="F2" s="32"/>
      <c r="G2" s="32"/>
      <c r="H2" s="16"/>
      <c r="I2" s="16"/>
      <c r="J2" s="36" t="s">
        <v>73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</row>
    <row r="3" spans="1:59" ht="4.5" customHeight="1">
      <c r="A3" s="32"/>
      <c r="B3" s="32"/>
      <c r="C3" s="32"/>
      <c r="D3" s="32"/>
      <c r="E3" s="32"/>
      <c r="F3" s="32"/>
      <c r="G3" s="32"/>
      <c r="H3" s="16"/>
      <c r="I3" s="1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</row>
    <row r="4" spans="1:59" ht="6" customHeight="1">
      <c r="A4" s="32"/>
      <c r="B4" s="32"/>
      <c r="C4" s="32"/>
      <c r="D4" s="32"/>
      <c r="E4" s="32"/>
      <c r="F4" s="32"/>
      <c r="G4" s="32"/>
      <c r="H4" s="16"/>
      <c r="I4" s="16"/>
      <c r="J4" s="24" t="s">
        <v>74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</row>
    <row r="5" spans="1:59" ht="4.5" customHeight="1">
      <c r="A5" s="32"/>
      <c r="B5" s="32"/>
      <c r="C5" s="32"/>
      <c r="D5" s="32"/>
      <c r="E5" s="32"/>
      <c r="F5" s="32"/>
      <c r="G5" s="32"/>
      <c r="H5" s="16"/>
      <c r="I5" s="16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</row>
    <row r="6" spans="1:59" ht="6.75" customHeight="1">
      <c r="A6" s="32"/>
      <c r="B6" s="32"/>
      <c r="C6" s="32"/>
      <c r="D6" s="32"/>
      <c r="E6" s="32"/>
      <c r="F6" s="32"/>
      <c r="G6" s="32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1:59" ht="10.5" customHeight="1">
      <c r="A7" s="32"/>
      <c r="B7" s="32"/>
      <c r="C7" s="32"/>
      <c r="D7" s="32"/>
      <c r="E7" s="32"/>
      <c r="F7" s="32"/>
      <c r="G7" s="32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9" t="s">
        <v>109</v>
      </c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</row>
    <row r="8" spans="1:59" ht="11.25" customHeight="1">
      <c r="A8" s="32"/>
      <c r="B8" s="32"/>
      <c r="C8" s="32"/>
      <c r="D8" s="32"/>
      <c r="E8" s="32"/>
      <c r="F8" s="32"/>
      <c r="G8" s="32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8" t="s">
        <v>99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</row>
    <row r="9" spans="1:59" ht="3" customHeight="1">
      <c r="A9" s="32"/>
      <c r="B9" s="32"/>
      <c r="C9" s="32"/>
      <c r="D9" s="32"/>
      <c r="E9" s="32"/>
      <c r="F9" s="32"/>
      <c r="G9" s="32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</row>
    <row r="10" spans="1:59" ht="3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</row>
    <row r="11" spans="1:59" ht="1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</row>
    <row r="12" spans="1:59" ht="2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</row>
    <row r="13" spans="1:59" ht="17.25" customHeight="1">
      <c r="A13" s="34" t="s">
        <v>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4.25" customHeight="1">
      <c r="A14" s="35" t="s">
        <v>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1"/>
      <c r="N14" s="1"/>
      <c r="O14" s="21">
        <v>2021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1"/>
      <c r="AC14" s="1"/>
      <c r="AD14" s="1"/>
      <c r="AE14" s="1"/>
      <c r="AF14" s="21">
        <v>14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4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</row>
    <row r="16" spans="1:59" ht="3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14.25" customHeight="1">
      <c r="A17" s="23" t="s">
        <v>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2" t="s">
        <v>76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 t="s">
        <v>76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 t="s">
        <v>92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100</v>
      </c>
      <c r="AX17" s="12"/>
      <c r="AY17" s="12"/>
      <c r="AZ17" s="12"/>
      <c r="BA17" s="12"/>
      <c r="BB17" s="12"/>
      <c r="BC17" s="12"/>
      <c r="BD17" s="12"/>
      <c r="BE17" s="12"/>
      <c r="BF17" s="12"/>
      <c r="BG17" s="12"/>
    </row>
    <row r="18" spans="1:59" ht="14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3" t="s">
        <v>77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 t="s">
        <v>83</v>
      </c>
      <c r="AD18" s="13"/>
      <c r="AE18" s="13"/>
      <c r="AF18" s="13"/>
      <c r="AG18" s="13"/>
      <c r="AH18" s="13"/>
      <c r="AI18" s="13"/>
      <c r="AJ18" s="13"/>
      <c r="AK18" s="13"/>
      <c r="AL18" s="13"/>
      <c r="AM18" s="13" t="s">
        <v>93</v>
      </c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</row>
    <row r="19" spans="1:59" ht="1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 t="s">
        <v>85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 t="s">
        <v>94</v>
      </c>
      <c r="AN19" s="15"/>
      <c r="AO19" s="15"/>
      <c r="AP19" s="15"/>
      <c r="AQ19" s="15"/>
      <c r="AR19" s="15"/>
      <c r="AS19" s="15"/>
      <c r="AT19" s="15"/>
      <c r="AU19" s="15"/>
      <c r="AV19" s="15"/>
      <c r="AW19" s="15" t="s">
        <v>101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5"/>
    </row>
    <row r="20" spans="1:59" ht="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0.75" customHeight="1">
      <c r="A21" s="30" t="s">
        <v>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4">
        <f>AC24+AC35+AC44+AC52+AC55+AC69</f>
        <v>467012878.06</v>
      </c>
      <c r="AD21" s="4"/>
      <c r="AE21" s="4"/>
      <c r="AF21" s="4"/>
      <c r="AG21" s="4"/>
      <c r="AH21" s="4"/>
      <c r="AI21" s="4"/>
      <c r="AJ21" s="4"/>
      <c r="AK21" s="4"/>
      <c r="AL21" s="4"/>
      <c r="AM21" s="4">
        <f>AM24+AM35+AM44+AM52+AM55+AM69</f>
        <v>444063577.03</v>
      </c>
      <c r="AN21" s="4"/>
      <c r="AO21" s="4"/>
      <c r="AP21" s="4"/>
      <c r="AQ21" s="4"/>
      <c r="AR21" s="4"/>
      <c r="AS21" s="4"/>
      <c r="AT21" s="4"/>
      <c r="AU21" s="4"/>
      <c r="AV21" s="4"/>
      <c r="AW21" s="4">
        <f>AW24+AW35+AW44+AW52+AW55+AW69</f>
        <v>-22949301.02999999</v>
      </c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ht="10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4">
        <f>R25+R36+R45+R53+R56+R70</f>
        <v>437349400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ht="0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0.75" customHeight="1">
      <c r="A24" s="30" t="s">
        <v>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4">
        <f>AC27+AC30+AC33</f>
        <v>89021000</v>
      </c>
      <c r="AD24" s="4"/>
      <c r="AE24" s="4"/>
      <c r="AF24" s="4"/>
      <c r="AG24" s="4"/>
      <c r="AH24" s="4"/>
      <c r="AI24" s="4"/>
      <c r="AJ24" s="4"/>
      <c r="AK24" s="4"/>
      <c r="AL24" s="4"/>
      <c r="AM24" s="4">
        <f>AM27+AM30+AM33</f>
        <v>93259421.82</v>
      </c>
      <c r="AN24" s="4"/>
      <c r="AO24" s="4"/>
      <c r="AP24" s="4"/>
      <c r="AQ24" s="4"/>
      <c r="AR24" s="4"/>
      <c r="AS24" s="4"/>
      <c r="AT24" s="4"/>
      <c r="AU24" s="4"/>
      <c r="AV24" s="4"/>
      <c r="AW24" s="4">
        <f>AW27+AW30+AW33</f>
        <v>4238421.819999994</v>
      </c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ht="10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4">
        <f>R28+R31+R33</f>
        <v>89021000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ht="0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0.75" customHeight="1">
      <c r="A27" s="31" t="s">
        <v>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6">
        <v>86800000</v>
      </c>
      <c r="AD27" s="6"/>
      <c r="AE27" s="6"/>
      <c r="AF27" s="6"/>
      <c r="AG27" s="6"/>
      <c r="AH27" s="6"/>
      <c r="AI27" s="6"/>
      <c r="AJ27" s="6"/>
      <c r="AK27" s="6"/>
      <c r="AL27" s="6"/>
      <c r="AM27" s="6">
        <v>90944440.82</v>
      </c>
      <c r="AN27" s="6"/>
      <c r="AO27" s="6"/>
      <c r="AP27" s="6"/>
      <c r="AQ27" s="6"/>
      <c r="AR27" s="6"/>
      <c r="AS27" s="6"/>
      <c r="AT27" s="6"/>
      <c r="AU27" s="6"/>
      <c r="AV27" s="6"/>
      <c r="AW27" s="6">
        <f>AM27-AC27</f>
        <v>4144440.819999993</v>
      </c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59" ht="10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6">
        <v>86800000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59" ht="0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0.75" customHeight="1">
      <c r="A30" s="31" t="s">
        <v>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6">
        <v>2020000</v>
      </c>
      <c r="AD30" s="6"/>
      <c r="AE30" s="6"/>
      <c r="AF30" s="6"/>
      <c r="AG30" s="6"/>
      <c r="AH30" s="6"/>
      <c r="AI30" s="6"/>
      <c r="AJ30" s="6"/>
      <c r="AK30" s="6"/>
      <c r="AL30" s="6"/>
      <c r="AM30" s="6">
        <v>2145997.56</v>
      </c>
      <c r="AN30" s="6"/>
      <c r="AO30" s="6"/>
      <c r="AP30" s="6"/>
      <c r="AQ30" s="6"/>
      <c r="AR30" s="6"/>
      <c r="AS30" s="6"/>
      <c r="AT30" s="6"/>
      <c r="AU30" s="6"/>
      <c r="AV30" s="6"/>
      <c r="AW30" s="6">
        <f>AM30-AC30</f>
        <v>125997.56000000006</v>
      </c>
      <c r="AX30" s="6"/>
      <c r="AY30" s="6"/>
      <c r="AZ30" s="6"/>
      <c r="BA30" s="6"/>
      <c r="BB30" s="6"/>
      <c r="BC30" s="6"/>
      <c r="BD30" s="6"/>
      <c r="BE30" s="6"/>
      <c r="BF30" s="6"/>
      <c r="BG30" s="6"/>
    </row>
    <row r="31" spans="1:59" ht="11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6">
        <v>2020000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</row>
    <row r="32" spans="1:59" ht="0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ht="11.25" customHeight="1">
      <c r="A33" s="31" t="s">
        <v>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6">
        <v>201000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v>201000</v>
      </c>
      <c r="AD33" s="6"/>
      <c r="AE33" s="6"/>
      <c r="AF33" s="6"/>
      <c r="AG33" s="6"/>
      <c r="AH33" s="6"/>
      <c r="AI33" s="6"/>
      <c r="AJ33" s="6"/>
      <c r="AK33" s="6"/>
      <c r="AL33" s="6"/>
      <c r="AM33" s="6">
        <v>168983.44</v>
      </c>
      <c r="AN33" s="6"/>
      <c r="AO33" s="6"/>
      <c r="AP33" s="6"/>
      <c r="AQ33" s="6"/>
      <c r="AR33" s="6"/>
      <c r="AS33" s="6"/>
      <c r="AT33" s="6"/>
      <c r="AU33" s="6"/>
      <c r="AV33" s="6"/>
      <c r="AW33" s="6">
        <f>AM33-AC33</f>
        <v>-32016.559999999998</v>
      </c>
      <c r="AX33" s="6"/>
      <c r="AY33" s="6"/>
      <c r="AZ33" s="6"/>
      <c r="BA33" s="6"/>
      <c r="BB33" s="6"/>
      <c r="BC33" s="6"/>
      <c r="BD33" s="6"/>
      <c r="BE33" s="6"/>
      <c r="BF33" s="6"/>
      <c r="BG33" s="6"/>
    </row>
    <row r="34" spans="1:59" ht="0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ht="0.75" customHeight="1">
      <c r="A35" s="30" t="s">
        <v>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4">
        <f>AC38+AC41</f>
        <v>43540500</v>
      </c>
      <c r="AD35" s="4"/>
      <c r="AE35" s="4"/>
      <c r="AF35" s="4"/>
      <c r="AG35" s="4"/>
      <c r="AH35" s="4"/>
      <c r="AI35" s="4"/>
      <c r="AJ35" s="4"/>
      <c r="AK35" s="4"/>
      <c r="AL35" s="4"/>
      <c r="AM35" s="4">
        <f>AM38+AM41</f>
        <v>40849603.91</v>
      </c>
      <c r="AN35" s="4"/>
      <c r="AO35" s="4"/>
      <c r="AP35" s="4"/>
      <c r="AQ35" s="4"/>
      <c r="AR35" s="4"/>
      <c r="AS35" s="4"/>
      <c r="AT35" s="4"/>
      <c r="AU35" s="4"/>
      <c r="AV35" s="4"/>
      <c r="AW35" s="4">
        <f>AW38+AW41</f>
        <v>-2690896.090000001</v>
      </c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ht="10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4">
        <f>R39+R42</f>
        <v>43540500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59" ht="0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ht="0.75" customHeight="1">
      <c r="A38" s="31" t="s">
        <v>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6">
        <v>35790500</v>
      </c>
      <c r="AD38" s="6"/>
      <c r="AE38" s="6"/>
      <c r="AF38" s="6"/>
      <c r="AG38" s="6"/>
      <c r="AH38" s="6"/>
      <c r="AI38" s="6"/>
      <c r="AJ38" s="6"/>
      <c r="AK38" s="6"/>
      <c r="AL38" s="6"/>
      <c r="AM38" s="6">
        <v>34833552.54</v>
      </c>
      <c r="AN38" s="6"/>
      <c r="AO38" s="6"/>
      <c r="AP38" s="6"/>
      <c r="AQ38" s="6"/>
      <c r="AR38" s="6"/>
      <c r="AS38" s="6"/>
      <c r="AT38" s="6"/>
      <c r="AU38" s="6"/>
      <c r="AV38" s="6"/>
      <c r="AW38" s="6">
        <f>AM38-AC38</f>
        <v>-956947.4600000009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1:59" ht="10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6">
        <v>35790500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ht="0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ht="0.75" customHeight="1">
      <c r="A41" s="31" t="s">
        <v>10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6">
        <v>7750000</v>
      </c>
      <c r="AD41" s="6"/>
      <c r="AE41" s="6"/>
      <c r="AF41" s="6"/>
      <c r="AG41" s="6"/>
      <c r="AH41" s="6"/>
      <c r="AI41" s="6"/>
      <c r="AJ41" s="6"/>
      <c r="AK41" s="6"/>
      <c r="AL41" s="6"/>
      <c r="AM41" s="6">
        <v>6016051.37</v>
      </c>
      <c r="AN41" s="6"/>
      <c r="AO41" s="6"/>
      <c r="AP41" s="6"/>
      <c r="AQ41" s="6"/>
      <c r="AR41" s="6"/>
      <c r="AS41" s="6"/>
      <c r="AT41" s="6"/>
      <c r="AU41" s="6"/>
      <c r="AV41" s="6"/>
      <c r="AW41" s="6">
        <f>AM41-AC41</f>
        <v>-1733948.63</v>
      </c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59" ht="15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6">
        <v>7750000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1:59" ht="0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0.75" customHeight="1">
      <c r="A44" s="30" t="s">
        <v>11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4">
        <f>AC46+AC49</f>
        <v>17683142.69</v>
      </c>
      <c r="AD44" s="4"/>
      <c r="AE44" s="4"/>
      <c r="AF44" s="4"/>
      <c r="AG44" s="4"/>
      <c r="AH44" s="4"/>
      <c r="AI44" s="4"/>
      <c r="AJ44" s="4"/>
      <c r="AK44" s="4"/>
      <c r="AL44" s="4"/>
      <c r="AM44" s="4">
        <f>AM46+AM49</f>
        <v>5590926.1</v>
      </c>
      <c r="AN44" s="4"/>
      <c r="AO44" s="4"/>
      <c r="AP44" s="4"/>
      <c r="AQ44" s="4"/>
      <c r="AR44" s="4"/>
      <c r="AS44" s="4"/>
      <c r="AT44" s="4"/>
      <c r="AU44" s="4"/>
      <c r="AV44" s="4"/>
      <c r="AW44" s="4">
        <f>AW46+AW49</f>
        <v>-12092216.59</v>
      </c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ht="11.2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4">
        <f>R47+R50</f>
        <v>17673007.75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ht="0.75" customHeight="1">
      <c r="A46" s="31" t="s">
        <v>12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6">
        <v>550000</v>
      </c>
      <c r="AD46" s="6"/>
      <c r="AE46" s="6"/>
      <c r="AF46" s="6"/>
      <c r="AG46" s="6"/>
      <c r="AH46" s="6"/>
      <c r="AI46" s="6"/>
      <c r="AJ46" s="6"/>
      <c r="AK46" s="6"/>
      <c r="AL46" s="6"/>
      <c r="AM46" s="6">
        <v>201641.46</v>
      </c>
      <c r="AN46" s="6"/>
      <c r="AO46" s="6"/>
      <c r="AP46" s="6"/>
      <c r="AQ46" s="6"/>
      <c r="AR46" s="6"/>
      <c r="AS46" s="6"/>
      <c r="AT46" s="6"/>
      <c r="AU46" s="6"/>
      <c r="AV46" s="6"/>
      <c r="AW46" s="6">
        <f>AM46-AC46</f>
        <v>-348358.54000000004</v>
      </c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1:59" ht="11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6">
        <v>550000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</row>
    <row r="48" spans="1:59" ht="0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0.75" customHeight="1">
      <c r="A49" s="31" t="s">
        <v>13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6">
        <v>17133142.69</v>
      </c>
      <c r="AD49" s="6"/>
      <c r="AE49" s="6"/>
      <c r="AF49" s="6"/>
      <c r="AG49" s="6"/>
      <c r="AH49" s="6"/>
      <c r="AI49" s="6"/>
      <c r="AJ49" s="6"/>
      <c r="AK49" s="6"/>
      <c r="AL49" s="6"/>
      <c r="AM49" s="6">
        <v>5389284.64</v>
      </c>
      <c r="AN49" s="6"/>
      <c r="AO49" s="6"/>
      <c r="AP49" s="6"/>
      <c r="AQ49" s="6"/>
      <c r="AR49" s="6"/>
      <c r="AS49" s="6"/>
      <c r="AT49" s="6"/>
      <c r="AU49" s="6"/>
      <c r="AV49" s="6"/>
      <c r="AW49" s="6">
        <f>AM49-AC49</f>
        <v>-11743858.05</v>
      </c>
      <c r="AX49" s="6"/>
      <c r="AY49" s="6"/>
      <c r="AZ49" s="6"/>
      <c r="BA49" s="6"/>
      <c r="BB49" s="6"/>
      <c r="BC49" s="6"/>
      <c r="BD49" s="6"/>
      <c r="BE49" s="6"/>
      <c r="BF49" s="6"/>
      <c r="BG49" s="6"/>
    </row>
    <row r="50" spans="1:59" ht="10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6">
        <v>17123007.75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</row>
    <row r="51" spans="1:59" ht="0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0.75" customHeight="1">
      <c r="A52" s="30" t="s">
        <v>14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4">
        <v>74151000</v>
      </c>
      <c r="AD52" s="4"/>
      <c r="AE52" s="4"/>
      <c r="AF52" s="4"/>
      <c r="AG52" s="4"/>
      <c r="AH52" s="4"/>
      <c r="AI52" s="4"/>
      <c r="AJ52" s="4"/>
      <c r="AK52" s="4"/>
      <c r="AL52" s="4"/>
      <c r="AM52" s="4">
        <v>51760098.84</v>
      </c>
      <c r="AN52" s="4"/>
      <c r="AO52" s="4"/>
      <c r="AP52" s="4"/>
      <c r="AQ52" s="4"/>
      <c r="AR52" s="4"/>
      <c r="AS52" s="4"/>
      <c r="AT52" s="4"/>
      <c r="AU52" s="4"/>
      <c r="AV52" s="4"/>
      <c r="AW52" s="4">
        <f>AM52-AC52</f>
        <v>-22390901.159999996</v>
      </c>
      <c r="AX52" s="4"/>
      <c r="AY52" s="4"/>
      <c r="AZ52" s="4"/>
      <c r="BA52" s="4"/>
      <c r="BB52" s="4"/>
      <c r="BC52" s="4"/>
      <c r="BD52" s="4"/>
      <c r="BE52" s="4"/>
      <c r="BF52" s="4"/>
      <c r="BG52" s="4"/>
    </row>
    <row r="53" spans="1:59" ht="10.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4">
        <v>74151000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</row>
    <row r="54" spans="1:59" ht="0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0.75" customHeight="1">
      <c r="A55" s="30" t="s">
        <v>15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4">
        <v>217307035.37</v>
      </c>
      <c r="AD55" s="4"/>
      <c r="AE55" s="4"/>
      <c r="AF55" s="4"/>
      <c r="AG55" s="4"/>
      <c r="AH55" s="4"/>
      <c r="AI55" s="4"/>
      <c r="AJ55" s="4"/>
      <c r="AK55" s="4"/>
      <c r="AL55" s="4"/>
      <c r="AM55" s="4">
        <v>224219977.25</v>
      </c>
      <c r="AN55" s="4"/>
      <c r="AO55" s="4"/>
      <c r="AP55" s="4"/>
      <c r="AQ55" s="4"/>
      <c r="AR55" s="4"/>
      <c r="AS55" s="4"/>
      <c r="AT55" s="4"/>
      <c r="AU55" s="4"/>
      <c r="AV55" s="4"/>
      <c r="AW55" s="4">
        <f>AW58+AW61+AW64+AW66</f>
        <v>6912941.880000014</v>
      </c>
      <c r="AX55" s="4"/>
      <c r="AY55" s="4"/>
      <c r="AZ55" s="4"/>
      <c r="BA55" s="4"/>
      <c r="BB55" s="4"/>
      <c r="BC55" s="4"/>
      <c r="BD55" s="4"/>
      <c r="BE55" s="4"/>
      <c r="BF55" s="4"/>
      <c r="BG55" s="4"/>
    </row>
    <row r="56" spans="1:59" ht="10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4">
        <v>187653692.25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</row>
    <row r="57" spans="1:59" ht="0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0.75" customHeight="1">
      <c r="A58" s="31" t="s">
        <v>16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6">
        <v>96313723.21</v>
      </c>
      <c r="AD58" s="6"/>
      <c r="AE58" s="6"/>
      <c r="AF58" s="6"/>
      <c r="AG58" s="6"/>
      <c r="AH58" s="6"/>
      <c r="AI58" s="6"/>
      <c r="AJ58" s="6"/>
      <c r="AK58" s="6"/>
      <c r="AL58" s="6"/>
      <c r="AM58" s="6">
        <v>96577236.43</v>
      </c>
      <c r="AN58" s="6"/>
      <c r="AO58" s="6"/>
      <c r="AP58" s="6"/>
      <c r="AQ58" s="6"/>
      <c r="AR58" s="6"/>
      <c r="AS58" s="6"/>
      <c r="AT58" s="6"/>
      <c r="AU58" s="6"/>
      <c r="AV58" s="6"/>
      <c r="AW58" s="6">
        <f>AM58-AC58</f>
        <v>263513.2200000137</v>
      </c>
      <c r="AX58" s="6"/>
      <c r="AY58" s="6"/>
      <c r="AZ58" s="6"/>
      <c r="BA58" s="6"/>
      <c r="BB58" s="6"/>
      <c r="BC58" s="6"/>
      <c r="BD58" s="6"/>
      <c r="BE58" s="6"/>
      <c r="BF58" s="6"/>
      <c r="BG58" s="6"/>
    </row>
    <row r="59" spans="1:59" ht="11.2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6">
        <v>78480052.45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</row>
    <row r="60" spans="1:59" ht="0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1.25" customHeight="1">
      <c r="A61" s="31" t="s">
        <v>17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6">
        <v>72117639.8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>
        <v>83023271.31</v>
      </c>
      <c r="AD61" s="6"/>
      <c r="AE61" s="6"/>
      <c r="AF61" s="6"/>
      <c r="AG61" s="6"/>
      <c r="AH61" s="6"/>
      <c r="AI61" s="6"/>
      <c r="AJ61" s="6"/>
      <c r="AK61" s="6"/>
      <c r="AL61" s="6"/>
      <c r="AM61" s="6">
        <v>84945033.79</v>
      </c>
      <c r="AN61" s="6"/>
      <c r="AO61" s="6"/>
      <c r="AP61" s="6"/>
      <c r="AQ61" s="6"/>
      <c r="AR61" s="6"/>
      <c r="AS61" s="6"/>
      <c r="AT61" s="6"/>
      <c r="AU61" s="6"/>
      <c r="AV61" s="6"/>
      <c r="AW61" s="6">
        <f>AM61-AC61</f>
        <v>1921762.4800000042</v>
      </c>
      <c r="AX61" s="6"/>
      <c r="AY61" s="6"/>
      <c r="AZ61" s="6"/>
      <c r="BA61" s="6"/>
      <c r="BB61" s="6"/>
      <c r="BC61" s="6"/>
      <c r="BD61" s="6"/>
      <c r="BE61" s="6"/>
      <c r="BF61" s="6"/>
      <c r="BG61" s="6"/>
    </row>
    <row r="62" spans="1:59" ht="0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2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1.25" customHeight="1">
      <c r="A64" s="31" t="s">
        <v>18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6">
        <v>36000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>
        <v>36000</v>
      </c>
      <c r="AD64" s="6"/>
      <c r="AE64" s="6"/>
      <c r="AF64" s="6"/>
      <c r="AG64" s="6"/>
      <c r="AH64" s="6"/>
      <c r="AI64" s="6"/>
      <c r="AJ64" s="6"/>
      <c r="AK64" s="6"/>
      <c r="AL64" s="6"/>
      <c r="AM64" s="6">
        <v>35596.02</v>
      </c>
      <c r="AN64" s="6"/>
      <c r="AO64" s="6"/>
      <c r="AP64" s="6"/>
      <c r="AQ64" s="6"/>
      <c r="AR64" s="6"/>
      <c r="AS64" s="6"/>
      <c r="AT64" s="6"/>
      <c r="AU64" s="6"/>
      <c r="AV64" s="6"/>
      <c r="AW64" s="6">
        <f>AM64-AC64</f>
        <v>-403.9800000000032</v>
      </c>
      <c r="AX64" s="6"/>
      <c r="AY64" s="6"/>
      <c r="AZ64" s="6"/>
      <c r="BA64" s="6"/>
      <c r="BB64" s="6"/>
      <c r="BC64" s="6"/>
      <c r="BD64" s="6"/>
      <c r="BE64" s="6"/>
      <c r="BF64" s="6"/>
      <c r="BG64" s="6"/>
    </row>
    <row r="65" spans="1:59" ht="0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0.75" customHeight="1">
      <c r="A66" s="31" t="s">
        <v>19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6">
        <v>37934040.85</v>
      </c>
      <c r="AD66" s="6"/>
      <c r="AE66" s="6"/>
      <c r="AF66" s="6"/>
      <c r="AG66" s="6"/>
      <c r="AH66" s="6"/>
      <c r="AI66" s="6"/>
      <c r="AJ66" s="6"/>
      <c r="AK66" s="6"/>
      <c r="AL66" s="6"/>
      <c r="AM66" s="6">
        <v>42662111.01</v>
      </c>
      <c r="AN66" s="6"/>
      <c r="AO66" s="6"/>
      <c r="AP66" s="6"/>
      <c r="AQ66" s="6"/>
      <c r="AR66" s="6"/>
      <c r="AS66" s="6"/>
      <c r="AT66" s="6"/>
      <c r="AU66" s="6"/>
      <c r="AV66" s="6"/>
      <c r="AW66" s="6">
        <f>AM66-AC66</f>
        <v>4728070.159999996</v>
      </c>
      <c r="AX66" s="6"/>
      <c r="AY66" s="6"/>
      <c r="AZ66" s="6"/>
      <c r="BA66" s="6"/>
      <c r="BB66" s="6"/>
      <c r="BC66" s="6"/>
      <c r="BD66" s="6"/>
      <c r="BE66" s="6"/>
      <c r="BF66" s="6"/>
      <c r="BG66" s="6"/>
    </row>
    <row r="67" spans="1:59" ht="10.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6">
        <v>37020000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59" ht="0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0.75" customHeight="1">
      <c r="A69" s="30" t="s">
        <v>20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4">
        <f>AC72+AC74+AC77+AC81</f>
        <v>25310200</v>
      </c>
      <c r="AD69" s="4"/>
      <c r="AE69" s="4"/>
      <c r="AF69" s="4"/>
      <c r="AG69" s="4"/>
      <c r="AH69" s="4"/>
      <c r="AI69" s="4"/>
      <c r="AJ69" s="4"/>
      <c r="AK69" s="4"/>
      <c r="AL69" s="4"/>
      <c r="AM69" s="4">
        <f>AM72+AM74+AM77+AM81</f>
        <v>28383549.11</v>
      </c>
      <c r="AN69" s="4"/>
      <c r="AO69" s="4"/>
      <c r="AP69" s="4"/>
      <c r="AQ69" s="4"/>
      <c r="AR69" s="4"/>
      <c r="AS69" s="4"/>
      <c r="AT69" s="4"/>
      <c r="AU69" s="4"/>
      <c r="AV69" s="4"/>
      <c r="AW69" s="4">
        <f>AW72+AW74+AW77+AW81</f>
        <v>3073349.1099999994</v>
      </c>
      <c r="AX69" s="4"/>
      <c r="AY69" s="4"/>
      <c r="AZ69" s="4"/>
      <c r="BA69" s="4"/>
      <c r="BB69" s="4"/>
      <c r="BC69" s="4"/>
      <c r="BD69" s="4"/>
      <c r="BE69" s="4"/>
      <c r="BF69" s="4"/>
      <c r="BG69" s="4"/>
    </row>
    <row r="70" spans="1:59" ht="10.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4">
        <f>R73+R75+R78+R82</f>
        <v>25310200</v>
      </c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</row>
    <row r="71" spans="1:59" ht="0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0.75" customHeight="1">
      <c r="A72" s="31" t="s">
        <v>21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6">
        <v>1433000</v>
      </c>
      <c r="AD72" s="6"/>
      <c r="AE72" s="6"/>
      <c r="AF72" s="6"/>
      <c r="AG72" s="6"/>
      <c r="AH72" s="6"/>
      <c r="AI72" s="6"/>
      <c r="AJ72" s="6"/>
      <c r="AK72" s="6"/>
      <c r="AL72" s="6"/>
      <c r="AM72" s="6">
        <v>662269.66</v>
      </c>
      <c r="AN72" s="6"/>
      <c r="AO72" s="6"/>
      <c r="AP72" s="6"/>
      <c r="AQ72" s="6"/>
      <c r="AR72" s="6"/>
      <c r="AS72" s="6"/>
      <c r="AT72" s="6"/>
      <c r="AU72" s="6"/>
      <c r="AV72" s="6"/>
      <c r="AW72" s="6">
        <f>AM72-AC72</f>
        <v>-770730.34</v>
      </c>
      <c r="AX72" s="6"/>
      <c r="AY72" s="6"/>
      <c r="AZ72" s="6"/>
      <c r="BA72" s="6"/>
      <c r="BB72" s="6"/>
      <c r="BC72" s="6"/>
      <c r="BD72" s="6"/>
      <c r="BE72" s="6"/>
      <c r="BF72" s="6"/>
      <c r="BG72" s="6"/>
    </row>
    <row r="73" spans="1:59" ht="11.2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6">
        <v>1433000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</row>
    <row r="74" spans="1:59" ht="0.75" customHeight="1">
      <c r="A74" s="31" t="s">
        <v>22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6">
        <v>647500</v>
      </c>
      <c r="AD74" s="6"/>
      <c r="AE74" s="6"/>
      <c r="AF74" s="6"/>
      <c r="AG74" s="6"/>
      <c r="AH74" s="6"/>
      <c r="AI74" s="6"/>
      <c r="AJ74" s="6"/>
      <c r="AK74" s="6"/>
      <c r="AL74" s="6"/>
      <c r="AM74" s="6">
        <v>2237721.32</v>
      </c>
      <c r="AN74" s="6"/>
      <c r="AO74" s="6"/>
      <c r="AP74" s="6"/>
      <c r="AQ74" s="6"/>
      <c r="AR74" s="6"/>
      <c r="AS74" s="6"/>
      <c r="AT74" s="6"/>
      <c r="AU74" s="6"/>
      <c r="AV74" s="6"/>
      <c r="AW74" s="6">
        <f>AM74-AC74</f>
        <v>1590221.3199999998</v>
      </c>
      <c r="AX74" s="6"/>
      <c r="AY74" s="6"/>
      <c r="AZ74" s="6"/>
      <c r="BA74" s="6"/>
      <c r="BB74" s="6"/>
      <c r="BC74" s="6"/>
      <c r="BD74" s="6"/>
      <c r="BE74" s="6"/>
      <c r="BF74" s="6"/>
      <c r="BG74" s="6"/>
    </row>
    <row r="75" spans="1:59" ht="11.2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6">
        <v>647500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</row>
    <row r="76" spans="1:59" ht="0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0.75" customHeight="1">
      <c r="A77" s="31" t="s">
        <v>23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6">
        <v>0</v>
      </c>
      <c r="AD77" s="6"/>
      <c r="AE77" s="6"/>
      <c r="AF77" s="6"/>
      <c r="AG77" s="6"/>
      <c r="AH77" s="6"/>
      <c r="AI77" s="6"/>
      <c r="AJ77" s="6"/>
      <c r="AK77" s="6"/>
      <c r="AL77" s="6"/>
      <c r="AM77" s="6">
        <v>84742.02</v>
      </c>
      <c r="AN77" s="6"/>
      <c r="AO77" s="6"/>
      <c r="AP77" s="6"/>
      <c r="AQ77" s="6"/>
      <c r="AR77" s="6"/>
      <c r="AS77" s="6"/>
      <c r="AT77" s="6"/>
      <c r="AU77" s="6"/>
      <c r="AV77" s="6"/>
      <c r="AW77" s="6">
        <f>AM77-AC77</f>
        <v>84742.02</v>
      </c>
      <c r="AX77" s="6"/>
      <c r="AY77" s="6"/>
      <c r="AZ77" s="6"/>
      <c r="BA77" s="6"/>
      <c r="BB77" s="6"/>
      <c r="BC77" s="6"/>
      <c r="BD77" s="6"/>
      <c r="BE77" s="6"/>
      <c r="BF77" s="6"/>
      <c r="BG77" s="6"/>
    </row>
    <row r="78" spans="1:59" ht="10.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6">
        <v>0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</row>
    <row r="79" spans="1:59" ht="0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0.75" customHeight="1">
      <c r="A81" s="31" t="s">
        <v>24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6">
        <v>23229700</v>
      </c>
      <c r="AD81" s="6"/>
      <c r="AE81" s="6"/>
      <c r="AF81" s="6"/>
      <c r="AG81" s="6"/>
      <c r="AH81" s="6"/>
      <c r="AI81" s="6"/>
      <c r="AJ81" s="6"/>
      <c r="AK81" s="6"/>
      <c r="AL81" s="6"/>
      <c r="AM81" s="6">
        <v>25398816.11</v>
      </c>
      <c r="AN81" s="6"/>
      <c r="AO81" s="6"/>
      <c r="AP81" s="6"/>
      <c r="AQ81" s="6"/>
      <c r="AR81" s="6"/>
      <c r="AS81" s="6"/>
      <c r="AT81" s="6"/>
      <c r="AU81" s="6"/>
      <c r="AV81" s="6"/>
      <c r="AW81" s="6">
        <f>AM81-AC81</f>
        <v>2169116.1099999994</v>
      </c>
      <c r="AX81" s="6"/>
      <c r="AY81" s="6"/>
      <c r="AZ81" s="6"/>
      <c r="BA81" s="6"/>
      <c r="BB81" s="6"/>
      <c r="BC81" s="6"/>
      <c r="BD81" s="6"/>
      <c r="BE81" s="6"/>
      <c r="BF81" s="6"/>
      <c r="BG81" s="6"/>
    </row>
    <row r="82" spans="1:59" ht="10.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6">
        <v>23229700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</row>
    <row r="83" spans="1:59" ht="0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0.75" customHeight="1">
      <c r="A84" s="30" t="s">
        <v>25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4">
        <f>AC87+AC92+AC94+AC97+AC109</f>
        <v>12895175.92</v>
      </c>
      <c r="AD84" s="4"/>
      <c r="AE84" s="4"/>
      <c r="AF84" s="4"/>
      <c r="AG84" s="4"/>
      <c r="AH84" s="4"/>
      <c r="AI84" s="4"/>
      <c r="AJ84" s="4"/>
      <c r="AK84" s="4"/>
      <c r="AL84" s="4"/>
      <c r="AM84" s="4">
        <f>AM87+AM92+AM94+AM97+AM109</f>
        <v>7802717.93</v>
      </c>
      <c r="AN84" s="4"/>
      <c r="AO84" s="4"/>
      <c r="AP84" s="4"/>
      <c r="AQ84" s="4"/>
      <c r="AR84" s="4"/>
      <c r="AS84" s="4"/>
      <c r="AT84" s="4"/>
      <c r="AU84" s="4"/>
      <c r="AV84" s="4"/>
      <c r="AW84" s="4">
        <f>AW87+AW92+AW94+AW97+AW109</f>
        <v>-5092457.99</v>
      </c>
      <c r="AX84" s="4"/>
      <c r="AY84" s="4"/>
      <c r="AZ84" s="4"/>
      <c r="BA84" s="4"/>
      <c r="BB84" s="4"/>
      <c r="BC84" s="4"/>
      <c r="BD84" s="4"/>
      <c r="BE84" s="4"/>
      <c r="BF84" s="4"/>
      <c r="BG84" s="4"/>
    </row>
    <row r="85" spans="1:59" ht="10.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4">
        <f>R88+R92+R95+R98+R110</f>
        <v>8040000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</row>
    <row r="86" spans="1:59" ht="0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0.75" customHeight="1">
      <c r="A87" s="30" t="s">
        <v>26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4">
        <v>10205515.84</v>
      </c>
      <c r="AD87" s="4"/>
      <c r="AE87" s="4"/>
      <c r="AF87" s="4"/>
      <c r="AG87" s="4"/>
      <c r="AH87" s="4"/>
      <c r="AI87" s="4"/>
      <c r="AJ87" s="4"/>
      <c r="AK87" s="4"/>
      <c r="AL87" s="4"/>
      <c r="AM87" s="4">
        <v>4009416.73</v>
      </c>
      <c r="AN87" s="4"/>
      <c r="AO87" s="4"/>
      <c r="AP87" s="4"/>
      <c r="AQ87" s="4"/>
      <c r="AR87" s="4"/>
      <c r="AS87" s="4"/>
      <c r="AT87" s="4"/>
      <c r="AU87" s="4"/>
      <c r="AV87" s="4"/>
      <c r="AW87" s="4">
        <v>-6196099.11</v>
      </c>
      <c r="AX87" s="4"/>
      <c r="AY87" s="4"/>
      <c r="AZ87" s="4"/>
      <c r="BA87" s="4"/>
      <c r="BB87" s="4"/>
      <c r="BC87" s="4"/>
      <c r="BD87" s="4"/>
      <c r="BE87" s="4"/>
      <c r="BF87" s="4"/>
      <c r="BG87" s="4"/>
    </row>
    <row r="88" spans="1:59" ht="11.2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4">
        <v>6000000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</row>
    <row r="89" spans="1:59" ht="0.75" customHeight="1">
      <c r="A89" s="31" t="s">
        <v>27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6">
        <v>10205515.84</v>
      </c>
      <c r="AD89" s="6"/>
      <c r="AE89" s="6"/>
      <c r="AF89" s="6"/>
      <c r="AG89" s="6"/>
      <c r="AH89" s="6"/>
      <c r="AI89" s="6"/>
      <c r="AJ89" s="6"/>
      <c r="AK89" s="6"/>
      <c r="AL89" s="6"/>
      <c r="AM89" s="6">
        <v>4009416.73</v>
      </c>
      <c r="AN89" s="6"/>
      <c r="AO89" s="6"/>
      <c r="AP89" s="6"/>
      <c r="AQ89" s="6"/>
      <c r="AR89" s="6"/>
      <c r="AS89" s="6"/>
      <c r="AT89" s="6"/>
      <c r="AU89" s="6"/>
      <c r="AV89" s="6"/>
      <c r="AW89" s="6">
        <f>AM89-AC89</f>
        <v>-6196099.109999999</v>
      </c>
      <c r="AX89" s="6"/>
      <c r="AY89" s="6"/>
      <c r="AZ89" s="6"/>
      <c r="BA89" s="6"/>
      <c r="BB89" s="6"/>
      <c r="BC89" s="6"/>
      <c r="BD89" s="6"/>
      <c r="BE89" s="6"/>
      <c r="BF89" s="6"/>
      <c r="BG89" s="6"/>
    </row>
    <row r="90" spans="1:59" ht="11.2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6">
        <v>6000000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</row>
    <row r="91" spans="1:59" ht="0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11.25" customHeight="1">
      <c r="A92" s="30" t="s">
        <v>28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4">
        <v>0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>
        <v>0</v>
      </c>
      <c r="AD92" s="4"/>
      <c r="AE92" s="4"/>
      <c r="AF92" s="4"/>
      <c r="AG92" s="4"/>
      <c r="AH92" s="4"/>
      <c r="AI92" s="4"/>
      <c r="AJ92" s="4"/>
      <c r="AK92" s="4"/>
      <c r="AL92" s="4"/>
      <c r="AM92" s="4">
        <v>0</v>
      </c>
      <c r="AN92" s="4"/>
      <c r="AO92" s="4"/>
      <c r="AP92" s="4"/>
      <c r="AQ92" s="4"/>
      <c r="AR92" s="4"/>
      <c r="AS92" s="4"/>
      <c r="AT92" s="4"/>
      <c r="AU92" s="4"/>
      <c r="AV92" s="4"/>
      <c r="AW92" s="4">
        <v>0</v>
      </c>
      <c r="AX92" s="4"/>
      <c r="AY92" s="4"/>
      <c r="AZ92" s="4"/>
      <c r="BA92" s="4"/>
      <c r="BB92" s="4"/>
      <c r="BC92" s="4"/>
      <c r="BD92" s="4"/>
      <c r="BE92" s="4"/>
      <c r="BF92" s="4"/>
      <c r="BG92" s="4"/>
    </row>
    <row r="93" spans="1:59" ht="0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0.75" customHeight="1">
      <c r="A94" s="30" t="s">
        <v>29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4">
        <v>0</v>
      </c>
      <c r="AD94" s="4"/>
      <c r="AE94" s="4"/>
      <c r="AF94" s="4"/>
      <c r="AG94" s="4"/>
      <c r="AH94" s="4"/>
      <c r="AI94" s="4"/>
      <c r="AJ94" s="4"/>
      <c r="AK94" s="4"/>
      <c r="AL94" s="4"/>
      <c r="AM94" s="4">
        <v>0</v>
      </c>
      <c r="AN94" s="4"/>
      <c r="AO94" s="4"/>
      <c r="AP94" s="4"/>
      <c r="AQ94" s="4"/>
      <c r="AR94" s="4"/>
      <c r="AS94" s="4"/>
      <c r="AT94" s="4"/>
      <c r="AU94" s="4"/>
      <c r="AV94" s="4"/>
      <c r="AW94" s="4">
        <v>0</v>
      </c>
      <c r="AX94" s="4"/>
      <c r="AY94" s="4"/>
      <c r="AZ94" s="4"/>
      <c r="BA94" s="4"/>
      <c r="BB94" s="4"/>
      <c r="BC94" s="4"/>
      <c r="BD94" s="4"/>
      <c r="BE94" s="4"/>
      <c r="BF94" s="4"/>
      <c r="BG94" s="4"/>
    </row>
    <row r="95" spans="1:59" ht="10.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4">
        <v>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</row>
    <row r="96" spans="1:59" ht="0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0.75" customHeight="1">
      <c r="A97" s="30" t="s">
        <v>30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4">
        <f>AC100+AC102+AC106</f>
        <v>2689660.08</v>
      </c>
      <c r="AD97" s="4"/>
      <c r="AE97" s="4"/>
      <c r="AF97" s="4"/>
      <c r="AG97" s="4"/>
      <c r="AH97" s="4"/>
      <c r="AI97" s="4"/>
      <c r="AJ97" s="4"/>
      <c r="AK97" s="4"/>
      <c r="AL97" s="4"/>
      <c r="AM97" s="4">
        <f>AM100+AM102+AM106</f>
        <v>3793301.2</v>
      </c>
      <c r="AN97" s="4"/>
      <c r="AO97" s="4"/>
      <c r="AP97" s="4"/>
      <c r="AQ97" s="4"/>
      <c r="AR97" s="4"/>
      <c r="AS97" s="4"/>
      <c r="AT97" s="4"/>
      <c r="AU97" s="4"/>
      <c r="AV97" s="4"/>
      <c r="AW97" s="4">
        <f>AW100+AW102+AW106</f>
        <v>1103641.1199999999</v>
      </c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1:59" ht="10.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4">
        <f>R101+R103+R107</f>
        <v>2040000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</row>
    <row r="99" spans="1:59" ht="0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0.75" customHeight="1">
      <c r="A100" s="31" t="s">
        <v>16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6">
        <v>161382</v>
      </c>
      <c r="AD100" s="6"/>
      <c r="AE100" s="6"/>
      <c r="AF100" s="6"/>
      <c r="AG100" s="6"/>
      <c r="AH100" s="6"/>
      <c r="AI100" s="6"/>
      <c r="AJ100" s="6"/>
      <c r="AK100" s="6"/>
      <c r="AL100" s="6"/>
      <c r="AM100" s="6">
        <v>964632</v>
      </c>
      <c r="AN100" s="6"/>
      <c r="AO100" s="6"/>
      <c r="AP100" s="6"/>
      <c r="AQ100" s="6"/>
      <c r="AR100" s="6"/>
      <c r="AS100" s="6"/>
      <c r="AT100" s="6"/>
      <c r="AU100" s="6"/>
      <c r="AV100" s="6"/>
      <c r="AW100" s="6">
        <f>AM100-AC100</f>
        <v>803250</v>
      </c>
      <c r="AX100" s="6"/>
      <c r="AY100" s="6"/>
      <c r="AZ100" s="6"/>
      <c r="BA100" s="6"/>
      <c r="BB100" s="6"/>
      <c r="BC100" s="6"/>
      <c r="BD100" s="6"/>
      <c r="BE100" s="6"/>
      <c r="BF100" s="6"/>
      <c r="BG100" s="6"/>
    </row>
    <row r="101" spans="1:59" ht="11.2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6">
        <v>0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</row>
    <row r="102" spans="1:59" ht="0.75" customHeight="1">
      <c r="A102" s="31" t="s">
        <v>17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6">
        <v>488278.08</v>
      </c>
      <c r="AD102" s="6"/>
      <c r="AE102" s="6"/>
      <c r="AF102" s="6"/>
      <c r="AG102" s="6"/>
      <c r="AH102" s="6"/>
      <c r="AI102" s="6"/>
      <c r="AJ102" s="6"/>
      <c r="AK102" s="6"/>
      <c r="AL102" s="6"/>
      <c r="AM102" s="6">
        <v>1032586.75</v>
      </c>
      <c r="AN102" s="6"/>
      <c r="AO102" s="6"/>
      <c r="AP102" s="6"/>
      <c r="AQ102" s="6"/>
      <c r="AR102" s="6"/>
      <c r="AS102" s="6"/>
      <c r="AT102" s="6"/>
      <c r="AU102" s="6"/>
      <c r="AV102" s="6"/>
      <c r="AW102" s="6">
        <f>AM102-AC102</f>
        <v>544308.6699999999</v>
      </c>
      <c r="AX102" s="6"/>
      <c r="AY102" s="6"/>
      <c r="AZ102" s="6"/>
      <c r="BA102" s="6"/>
      <c r="BB102" s="6"/>
      <c r="BC102" s="6"/>
      <c r="BD102" s="6"/>
      <c r="BE102" s="6"/>
      <c r="BF102" s="6"/>
      <c r="BG102" s="6"/>
    </row>
    <row r="103" spans="1:59" ht="11.2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6">
        <v>0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</row>
    <row r="104" spans="1:59" ht="0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0.75" customHeight="1">
      <c r="A106" s="31" t="s">
        <v>31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6">
        <v>2040000</v>
      </c>
      <c r="AD106" s="6"/>
      <c r="AE106" s="6"/>
      <c r="AF106" s="6"/>
      <c r="AG106" s="6"/>
      <c r="AH106" s="6"/>
      <c r="AI106" s="6"/>
      <c r="AJ106" s="6"/>
      <c r="AK106" s="6"/>
      <c r="AL106" s="6"/>
      <c r="AM106" s="6">
        <v>1796082.45</v>
      </c>
      <c r="AN106" s="6"/>
      <c r="AO106" s="6"/>
      <c r="AP106" s="6"/>
      <c r="AQ106" s="6"/>
      <c r="AR106" s="6"/>
      <c r="AS106" s="6"/>
      <c r="AT106" s="6"/>
      <c r="AU106" s="6"/>
      <c r="AV106" s="6"/>
      <c r="AW106" s="6">
        <v>-243917.55</v>
      </c>
      <c r="AX106" s="6"/>
      <c r="AY106" s="6"/>
      <c r="AZ106" s="6"/>
      <c r="BA106" s="6"/>
      <c r="BB106" s="6"/>
      <c r="BC106" s="6"/>
      <c r="BD106" s="6"/>
      <c r="BE106" s="6"/>
      <c r="BF106" s="6"/>
      <c r="BG106" s="6"/>
    </row>
    <row r="107" spans="1:59" ht="11.2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6">
        <v>2040000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</row>
    <row r="108" spans="1:59" ht="0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0.75" customHeight="1">
      <c r="A109" s="30" t="s">
        <v>32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4">
        <v>0</v>
      </c>
      <c r="AD109" s="4"/>
      <c r="AE109" s="4"/>
      <c r="AF109" s="4"/>
      <c r="AG109" s="4"/>
      <c r="AH109" s="4"/>
      <c r="AI109" s="4"/>
      <c r="AJ109" s="4"/>
      <c r="AK109" s="4"/>
      <c r="AL109" s="4"/>
      <c r="AM109" s="4">
        <v>0</v>
      </c>
      <c r="AN109" s="4"/>
      <c r="AO109" s="4"/>
      <c r="AP109" s="4"/>
      <c r="AQ109" s="4"/>
      <c r="AR109" s="4"/>
      <c r="AS109" s="4"/>
      <c r="AT109" s="4"/>
      <c r="AU109" s="4"/>
      <c r="AV109" s="4"/>
      <c r="AW109" s="4">
        <v>0</v>
      </c>
      <c r="AX109" s="4"/>
      <c r="AY109" s="4"/>
      <c r="AZ109" s="4"/>
      <c r="BA109" s="4"/>
      <c r="BB109" s="4"/>
      <c r="BC109" s="4"/>
      <c r="BD109" s="4"/>
      <c r="BE109" s="4"/>
      <c r="BF109" s="4"/>
      <c r="BG109" s="4"/>
    </row>
    <row r="110" spans="1:59" ht="10.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4">
        <v>0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</row>
    <row r="111" spans="1:59" ht="0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0.75" customHeight="1">
      <c r="A112" s="30" t="s">
        <v>33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4">
        <v>479908053.98</v>
      </c>
      <c r="AD112" s="4"/>
      <c r="AE112" s="4"/>
      <c r="AF112" s="4"/>
      <c r="AG112" s="4"/>
      <c r="AH112" s="4"/>
      <c r="AI112" s="4"/>
      <c r="AJ112" s="4"/>
      <c r="AK112" s="4"/>
      <c r="AL112" s="4"/>
      <c r="AM112" s="4">
        <v>451866294.96</v>
      </c>
      <c r="AN112" s="4"/>
      <c r="AO112" s="4"/>
      <c r="AP112" s="4"/>
      <c r="AQ112" s="4"/>
      <c r="AR112" s="4"/>
      <c r="AS112" s="4"/>
      <c r="AT112" s="4"/>
      <c r="AU112" s="4"/>
      <c r="AV112" s="4"/>
      <c r="AW112" s="4">
        <v>-28041759.02</v>
      </c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ht="10.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4">
        <v>445389400</v>
      </c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ht="0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0.75" customHeight="1">
      <c r="A115" s="30" t="s">
        <v>34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4">
        <v>0</v>
      </c>
      <c r="AD115" s="4"/>
      <c r="AE115" s="4"/>
      <c r="AF115" s="4"/>
      <c r="AG115" s="4"/>
      <c r="AH115" s="4"/>
      <c r="AI115" s="4"/>
      <c r="AJ115" s="4"/>
      <c r="AK115" s="4"/>
      <c r="AL115" s="4"/>
      <c r="AM115" s="4">
        <v>0</v>
      </c>
      <c r="AN115" s="4"/>
      <c r="AO115" s="4"/>
      <c r="AP115" s="4"/>
      <c r="AQ115" s="4"/>
      <c r="AR115" s="4"/>
      <c r="AS115" s="4"/>
      <c r="AT115" s="4"/>
      <c r="AU115" s="4"/>
      <c r="AV115" s="4"/>
      <c r="AW115" s="4">
        <v>0</v>
      </c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ht="11.2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4">
        <v>0</v>
      </c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ht="0.75" customHeight="1">
      <c r="A117" s="30" t="s">
        <v>35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4">
        <v>479908053.98</v>
      </c>
      <c r="AD117" s="4"/>
      <c r="AE117" s="4"/>
      <c r="AF117" s="4"/>
      <c r="AG117" s="4"/>
      <c r="AH117" s="4"/>
      <c r="AI117" s="4"/>
      <c r="AJ117" s="4"/>
      <c r="AK117" s="4"/>
      <c r="AL117" s="4"/>
      <c r="AM117" s="4">
        <v>451866294.96</v>
      </c>
      <c r="AN117" s="4"/>
      <c r="AO117" s="4"/>
      <c r="AP117" s="4"/>
      <c r="AQ117" s="4"/>
      <c r="AR117" s="4"/>
      <c r="AS117" s="4"/>
      <c r="AT117" s="4"/>
      <c r="AU117" s="4"/>
      <c r="AV117" s="4"/>
      <c r="AW117" s="4">
        <v>-28041759.02</v>
      </c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ht="11.2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4">
        <v>445389400</v>
      </c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ht="0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1.25" customHeight="1">
      <c r="A120" s="30" t="s">
        <v>36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5" t="str">
        <f>IF(R117&lt;R182,R117-R182,"-")</f>
        <v>-</v>
      </c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>
        <f>IF(AC117&lt;Z189,Z189-AC117,"-")</f>
        <v>16686251.089999974</v>
      </c>
      <c r="AD120" s="5"/>
      <c r="AE120" s="5"/>
      <c r="AF120" s="5"/>
      <c r="AG120" s="5"/>
      <c r="AH120" s="5"/>
      <c r="AI120" s="5"/>
      <c r="AJ120" s="5"/>
      <c r="AK120" s="5"/>
      <c r="AL120" s="5"/>
      <c r="AM120" s="4" t="str">
        <f>IF(AM117&lt;AE184,AE184-AM117,"-")</f>
        <v>-</v>
      </c>
      <c r="AN120" s="4"/>
      <c r="AO120" s="4"/>
      <c r="AP120" s="4"/>
      <c r="AQ120" s="4"/>
      <c r="AR120" s="4"/>
      <c r="AS120" s="4"/>
      <c r="AT120" s="4"/>
      <c r="AU120" s="4"/>
      <c r="AV120" s="4"/>
      <c r="AW120" s="4">
        <v>-256888190.26</v>
      </c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ht="0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5" t="str">
        <f>IF(R118&lt;R183,R118-R183,"-")</f>
        <v>-</v>
      </c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0.75" customHeight="1">
      <c r="A122" s="30" t="s">
        <v>37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4">
        <v>479908053.98</v>
      </c>
      <c r="AD122" s="4"/>
      <c r="AE122" s="4"/>
      <c r="AF122" s="4"/>
      <c r="AG122" s="4"/>
      <c r="AH122" s="4"/>
      <c r="AI122" s="4"/>
      <c r="AJ122" s="4"/>
      <c r="AK122" s="4"/>
      <c r="AL122" s="4"/>
      <c r="AM122" s="4">
        <v>451866294.96</v>
      </c>
      <c r="AN122" s="4"/>
      <c r="AO122" s="4"/>
      <c r="AP122" s="4"/>
      <c r="AQ122" s="4"/>
      <c r="AR122" s="4"/>
      <c r="AS122" s="4"/>
      <c r="AT122" s="4"/>
      <c r="AU122" s="4"/>
      <c r="AV122" s="4"/>
      <c r="AW122" s="4">
        <v>-28041759.02</v>
      </c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ht="10.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4">
        <v>445389400</v>
      </c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ht="0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0.75" customHeight="1">
      <c r="A125" s="30" t="s">
        <v>38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ht="10.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4">
        <f>R130</f>
        <v>16686251.09</v>
      </c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ht="0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22.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0.75" customHeight="1">
      <c r="A129" s="31" t="s">
        <v>39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</row>
    <row r="130" spans="1:59" ht="10.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6">
        <v>16686251.09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</row>
    <row r="131" spans="1:59" ht="0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1.25" customHeight="1">
      <c r="A132" s="1"/>
      <c r="B132" s="1"/>
      <c r="C132" s="1"/>
      <c r="D132" s="1"/>
      <c r="E132" s="1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1"/>
      <c r="BG132" s="1"/>
    </row>
    <row r="133" spans="1:59" ht="1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1:59" ht="11.25" customHeight="1">
      <c r="A134" s="1"/>
      <c r="B134" s="1"/>
      <c r="C134" s="1"/>
      <c r="D134" s="1"/>
      <c r="E134" s="1"/>
      <c r="F134" s="20" t="s">
        <v>69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1"/>
      <c r="BG134" s="1"/>
    </row>
    <row r="135" spans="1:59" ht="58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1:59" ht="11.25" customHeight="1">
      <c r="A136" s="1"/>
      <c r="B136" s="1"/>
      <c r="C136" s="1"/>
      <c r="D136" s="1"/>
      <c r="E136" s="1"/>
      <c r="F136" s="1"/>
      <c r="G136" s="1"/>
      <c r="H136" s="1"/>
      <c r="I136" s="20" t="s">
        <v>70</v>
      </c>
      <c r="J136" s="20"/>
      <c r="K136" s="20"/>
      <c r="L136" s="20"/>
      <c r="M136" s="20"/>
      <c r="N136" s="20"/>
      <c r="O136" s="20"/>
      <c r="P136" s="20"/>
      <c r="Q136" s="1"/>
      <c r="R136" s="1"/>
      <c r="S136" s="1"/>
      <c r="T136" s="1"/>
      <c r="U136" s="1"/>
      <c r="V136" s="1"/>
      <c r="W136" s="1"/>
      <c r="X136" s="1"/>
      <c r="Y136" s="20" t="s">
        <v>80</v>
      </c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1"/>
      <c r="AK136" s="1"/>
      <c r="AL136" s="1"/>
      <c r="AM136" s="1"/>
      <c r="AN136" s="1"/>
      <c r="AO136" s="1"/>
      <c r="AP136" s="20" t="s">
        <v>89</v>
      </c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1"/>
      <c r="BE136" s="1"/>
      <c r="BF136" s="1"/>
      <c r="BG136" s="1"/>
    </row>
    <row r="137" spans="1:59" ht="9" customHeight="1">
      <c r="A137" s="1"/>
      <c r="B137" s="1"/>
      <c r="C137" s="1"/>
      <c r="D137" s="1"/>
      <c r="E137" s="1"/>
      <c r="F137" s="1"/>
      <c r="G137" s="1"/>
      <c r="H137" s="1"/>
      <c r="I137" s="20" t="s">
        <v>71</v>
      </c>
      <c r="J137" s="20"/>
      <c r="K137" s="20"/>
      <c r="L137" s="20"/>
      <c r="M137" s="20"/>
      <c r="N137" s="20"/>
      <c r="O137" s="20"/>
      <c r="P137" s="20"/>
      <c r="Q137" s="1"/>
      <c r="R137" s="1"/>
      <c r="S137" s="1"/>
      <c r="T137" s="1"/>
      <c r="U137" s="1"/>
      <c r="V137" s="1"/>
      <c r="W137" s="1"/>
      <c r="X137" s="1"/>
      <c r="Y137" s="20" t="s">
        <v>81</v>
      </c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1"/>
      <c r="AK137" s="1"/>
      <c r="AL137" s="1"/>
      <c r="AM137" s="1"/>
      <c r="AN137" s="1"/>
      <c r="AO137" s="1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1"/>
      <c r="BE137" s="1"/>
      <c r="BF137" s="1"/>
      <c r="BG137" s="1"/>
    </row>
    <row r="138" spans="1:59" ht="1.5" customHeight="1">
      <c r="A138" s="1"/>
      <c r="B138" s="1"/>
      <c r="C138" s="1"/>
      <c r="D138" s="1"/>
      <c r="E138" s="1"/>
      <c r="F138" s="1"/>
      <c r="G138" s="1"/>
      <c r="H138" s="1"/>
      <c r="I138" s="20"/>
      <c r="J138" s="20"/>
      <c r="K138" s="20"/>
      <c r="L138" s="20"/>
      <c r="M138" s="20"/>
      <c r="N138" s="20"/>
      <c r="O138" s="20"/>
      <c r="P138" s="20"/>
      <c r="Q138" s="1"/>
      <c r="R138" s="1"/>
      <c r="S138" s="1"/>
      <c r="T138" s="1"/>
      <c r="U138" s="1"/>
      <c r="V138" s="1"/>
      <c r="W138" s="1"/>
      <c r="X138" s="1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1"/>
      <c r="AK138" s="1"/>
      <c r="AL138" s="1"/>
      <c r="AM138" s="1"/>
      <c r="AN138" s="1"/>
      <c r="AO138" s="1"/>
      <c r="AP138" s="20" t="s">
        <v>90</v>
      </c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1"/>
      <c r="BE138" s="1"/>
      <c r="BF138" s="1"/>
      <c r="BG138" s="1"/>
    </row>
    <row r="139" spans="1:59" ht="9" customHeight="1">
      <c r="A139" s="1"/>
      <c r="B139" s="1"/>
      <c r="C139" s="1"/>
      <c r="D139" s="1"/>
      <c r="E139" s="1"/>
      <c r="F139" s="1"/>
      <c r="G139" s="1"/>
      <c r="H139" s="1"/>
      <c r="I139" s="20"/>
      <c r="J139" s="20"/>
      <c r="K139" s="20"/>
      <c r="L139" s="20"/>
      <c r="M139" s="20"/>
      <c r="N139" s="20"/>
      <c r="O139" s="20"/>
      <c r="P139" s="20"/>
      <c r="Q139" s="1"/>
      <c r="R139" s="1"/>
      <c r="S139" s="1"/>
      <c r="T139" s="1"/>
      <c r="U139" s="1"/>
      <c r="V139" s="1"/>
      <c r="W139" s="1"/>
      <c r="X139" s="1"/>
      <c r="Y139" s="20" t="s">
        <v>82</v>
      </c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1"/>
      <c r="AK139" s="1"/>
      <c r="AL139" s="1"/>
      <c r="AM139" s="1"/>
      <c r="AN139" s="1"/>
      <c r="AO139" s="1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1"/>
      <c r="BE139" s="1"/>
      <c r="BF139" s="1"/>
      <c r="BG139" s="1"/>
    </row>
    <row r="140" spans="1:59" ht="1.5" customHeight="1">
      <c r="A140" s="1"/>
      <c r="B140" s="1"/>
      <c r="C140" s="1"/>
      <c r="D140" s="1"/>
      <c r="E140" s="1"/>
      <c r="F140" s="1"/>
      <c r="G140" s="1"/>
      <c r="H140" s="1"/>
      <c r="I140" s="20" t="s">
        <v>72</v>
      </c>
      <c r="J140" s="20"/>
      <c r="K140" s="20"/>
      <c r="L140" s="20"/>
      <c r="M140" s="20"/>
      <c r="N140" s="20"/>
      <c r="O140" s="20"/>
      <c r="P140" s="20"/>
      <c r="Q140" s="1"/>
      <c r="R140" s="1"/>
      <c r="S140" s="1"/>
      <c r="T140" s="1"/>
      <c r="U140" s="1"/>
      <c r="V140" s="1"/>
      <c r="W140" s="1"/>
      <c r="X140" s="1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1"/>
      <c r="AK140" s="1"/>
      <c r="AL140" s="1"/>
      <c r="AM140" s="1"/>
      <c r="AN140" s="1"/>
      <c r="AO140" s="1"/>
      <c r="AP140" s="20" t="s">
        <v>91</v>
      </c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1"/>
      <c r="BE140" s="1"/>
      <c r="BF140" s="1"/>
      <c r="BG140" s="1"/>
    </row>
    <row r="141" spans="1:59" ht="9.75" customHeight="1">
      <c r="A141" s="1"/>
      <c r="B141" s="1"/>
      <c r="C141" s="1"/>
      <c r="D141" s="1"/>
      <c r="E141" s="1"/>
      <c r="F141" s="1"/>
      <c r="G141" s="1"/>
      <c r="H141" s="1"/>
      <c r="I141" s="20"/>
      <c r="J141" s="20"/>
      <c r="K141" s="20"/>
      <c r="L141" s="20"/>
      <c r="M141" s="20"/>
      <c r="N141" s="20"/>
      <c r="O141" s="20"/>
      <c r="P141" s="20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1"/>
      <c r="BE141" s="1"/>
      <c r="BF141" s="1"/>
      <c r="BG141" s="1"/>
    </row>
    <row r="142" spans="1:59" ht="7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1:59" ht="10.5" customHeight="1">
      <c r="A143" s="1"/>
      <c r="B143" s="24" t="s">
        <v>56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1:59" ht="4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1:59" ht="11.25" customHeight="1">
      <c r="A145" s="1"/>
      <c r="B145" s="24" t="s">
        <v>57</v>
      </c>
      <c r="C145" s="24"/>
      <c r="D145" s="24"/>
      <c r="E145" s="24"/>
      <c r="F145" s="24"/>
      <c r="G145" s="24"/>
      <c r="H145" s="24"/>
      <c r="I145" s="24"/>
      <c r="J145" s="24"/>
      <c r="K145" s="2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1:59" ht="10.5" customHeight="1">
      <c r="A146" s="1"/>
      <c r="B146" s="26" t="s">
        <v>58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1:59" ht="10.5" customHeight="1">
      <c r="A147" s="1"/>
      <c r="B147" s="26" t="s">
        <v>59</v>
      </c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1:59" ht="11.25" customHeight="1">
      <c r="A148" s="1"/>
      <c r="B148" s="26" t="s">
        <v>60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1:59" ht="10.5" customHeight="1">
      <c r="A149" s="1"/>
      <c r="B149" s="26" t="s">
        <v>61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1:59" ht="8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1:59" ht="14.25" customHeight="1">
      <c r="A151" s="23" t="s">
        <v>40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12" t="s">
        <v>78</v>
      </c>
      <c r="S151" s="12"/>
      <c r="T151" s="12"/>
      <c r="U151" s="12"/>
      <c r="V151" s="12"/>
      <c r="W151" s="12"/>
      <c r="X151" s="12"/>
      <c r="Y151" s="12"/>
      <c r="Z151" s="12" t="s">
        <v>78</v>
      </c>
      <c r="AA151" s="12"/>
      <c r="AB151" s="12"/>
      <c r="AC151" s="12"/>
      <c r="AD151" s="12"/>
      <c r="AE151" s="12" t="s">
        <v>86</v>
      </c>
      <c r="AF151" s="12"/>
      <c r="AG151" s="12"/>
      <c r="AH151" s="12"/>
      <c r="AI151" s="12"/>
      <c r="AJ151" s="12"/>
      <c r="AK151" s="12"/>
      <c r="AL151" s="12"/>
      <c r="AM151" s="12" t="s">
        <v>86</v>
      </c>
      <c r="AN151" s="12"/>
      <c r="AO151" s="12"/>
      <c r="AP151" s="12"/>
      <c r="AQ151" s="12"/>
      <c r="AR151" s="12"/>
      <c r="AS151" s="12"/>
      <c r="AT151" s="12"/>
      <c r="AU151" s="12" t="s">
        <v>86</v>
      </c>
      <c r="AV151" s="12"/>
      <c r="AW151" s="12"/>
      <c r="AX151" s="12"/>
      <c r="AY151" s="12"/>
      <c r="AZ151" s="12"/>
      <c r="BA151" s="12"/>
      <c r="BB151" s="12"/>
      <c r="BC151" s="12" t="s">
        <v>100</v>
      </c>
      <c r="BD151" s="12"/>
      <c r="BE151" s="12"/>
      <c r="BF151" s="12"/>
      <c r="BG151" s="12"/>
    </row>
    <row r="152" spans="1:59" ht="14.2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13" t="s">
        <v>77</v>
      </c>
      <c r="S152" s="13"/>
      <c r="T152" s="13"/>
      <c r="U152" s="13"/>
      <c r="V152" s="13"/>
      <c r="W152" s="13"/>
      <c r="X152" s="13"/>
      <c r="Y152" s="13"/>
      <c r="Z152" s="13" t="s">
        <v>83</v>
      </c>
      <c r="AA152" s="13"/>
      <c r="AB152" s="13"/>
      <c r="AC152" s="13"/>
      <c r="AD152" s="13"/>
      <c r="AE152" s="13" t="s">
        <v>87</v>
      </c>
      <c r="AF152" s="13"/>
      <c r="AG152" s="13"/>
      <c r="AH152" s="13"/>
      <c r="AI152" s="13"/>
      <c r="AJ152" s="13"/>
      <c r="AK152" s="13"/>
      <c r="AL152" s="13"/>
      <c r="AM152" s="13" t="s">
        <v>95</v>
      </c>
      <c r="AN152" s="13"/>
      <c r="AO152" s="13"/>
      <c r="AP152" s="13"/>
      <c r="AQ152" s="13"/>
      <c r="AR152" s="13"/>
      <c r="AS152" s="13"/>
      <c r="AT152" s="13"/>
      <c r="AU152" s="13" t="s">
        <v>97</v>
      </c>
      <c r="AV152" s="13"/>
      <c r="AW152" s="13"/>
      <c r="AX152" s="13"/>
      <c r="AY152" s="13"/>
      <c r="AZ152" s="13"/>
      <c r="BA152" s="13"/>
      <c r="BB152" s="13"/>
      <c r="BC152" s="13" t="s">
        <v>78</v>
      </c>
      <c r="BD152" s="13"/>
      <c r="BE152" s="13"/>
      <c r="BF152" s="13"/>
      <c r="BG152" s="13"/>
    </row>
    <row r="153" spans="1:59" ht="14.2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15" t="s">
        <v>79</v>
      </c>
      <c r="S153" s="15"/>
      <c r="T153" s="15"/>
      <c r="U153" s="15"/>
      <c r="V153" s="15"/>
      <c r="W153" s="15"/>
      <c r="X153" s="15"/>
      <c r="Y153" s="15"/>
      <c r="Z153" s="15" t="s">
        <v>84</v>
      </c>
      <c r="AA153" s="15"/>
      <c r="AB153" s="15"/>
      <c r="AC153" s="15"/>
      <c r="AD153" s="15"/>
      <c r="AE153" s="15" t="s">
        <v>88</v>
      </c>
      <c r="AF153" s="15"/>
      <c r="AG153" s="15"/>
      <c r="AH153" s="15"/>
      <c r="AI153" s="15"/>
      <c r="AJ153" s="15"/>
      <c r="AK153" s="15"/>
      <c r="AL153" s="15"/>
      <c r="AM153" s="15" t="s">
        <v>96</v>
      </c>
      <c r="AN153" s="15"/>
      <c r="AO153" s="15"/>
      <c r="AP153" s="15"/>
      <c r="AQ153" s="15"/>
      <c r="AR153" s="15"/>
      <c r="AS153" s="15"/>
      <c r="AT153" s="15"/>
      <c r="AU153" s="15" t="s">
        <v>98</v>
      </c>
      <c r="AV153" s="15"/>
      <c r="AW153" s="15"/>
      <c r="AX153" s="15"/>
      <c r="AY153" s="15"/>
      <c r="AZ153" s="15"/>
      <c r="BA153" s="15"/>
      <c r="BB153" s="15"/>
      <c r="BC153" s="14" t="s">
        <v>102</v>
      </c>
      <c r="BD153" s="15"/>
      <c r="BE153" s="15"/>
      <c r="BF153" s="15"/>
      <c r="BG153" s="15"/>
    </row>
    <row r="154" spans="1:59" ht="5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</row>
    <row r="155" spans="1:59" ht="0.75" customHeight="1">
      <c r="A155" s="30" t="s">
        <v>41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4">
        <f>R158+R161+R164</f>
        <v>410132811.6</v>
      </c>
      <c r="S155" s="4"/>
      <c r="T155" s="4"/>
      <c r="U155" s="4"/>
      <c r="V155" s="4"/>
      <c r="W155" s="4"/>
      <c r="X155" s="4"/>
      <c r="Y155" s="4"/>
      <c r="Z155" s="4">
        <f>Z158+Z161+Z164</f>
        <v>459852127.65999997</v>
      </c>
      <c r="AA155" s="4"/>
      <c r="AB155" s="4"/>
      <c r="AC155" s="4"/>
      <c r="AD155" s="4"/>
      <c r="AE155" s="2"/>
      <c r="AF155" s="2"/>
      <c r="AG155" s="2"/>
      <c r="AH155" s="2"/>
      <c r="AI155" s="2"/>
      <c r="AJ155" s="2"/>
      <c r="AK155" s="2"/>
      <c r="AL155" s="2"/>
      <c r="AM155" s="4">
        <f>AM158+AM161+AM164</f>
        <v>412103482.32</v>
      </c>
      <c r="AN155" s="4"/>
      <c r="AO155" s="4"/>
      <c r="AP155" s="4"/>
      <c r="AQ155" s="4"/>
      <c r="AR155" s="4"/>
      <c r="AS155" s="4"/>
      <c r="AT155" s="4"/>
      <c r="AU155" s="4">
        <f>AU158+AU161+AU164</f>
        <v>384616005.88</v>
      </c>
      <c r="AV155" s="4"/>
      <c r="AW155" s="4"/>
      <c r="AX155" s="4"/>
      <c r="AY155" s="4"/>
      <c r="AZ155" s="4"/>
      <c r="BA155" s="4"/>
      <c r="BB155" s="4"/>
      <c r="BC155" s="4">
        <f>BC158+BC161+BC164</f>
        <v>34013112.17999998</v>
      </c>
      <c r="BD155" s="4"/>
      <c r="BE155" s="4"/>
      <c r="BF155" s="4"/>
      <c r="BG155" s="4"/>
    </row>
    <row r="156" spans="1:59" ht="10.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>
        <f>AE159+AE162+AE165</f>
        <v>425839015.48</v>
      </c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</row>
    <row r="157" spans="1:59" ht="0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4"/>
      <c r="AF157" s="4"/>
      <c r="AG157" s="4"/>
      <c r="AH157" s="4"/>
      <c r="AI157" s="4"/>
      <c r="AJ157" s="4"/>
      <c r="AK157" s="4"/>
      <c r="AL157" s="4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0.75" customHeight="1">
      <c r="A158" s="31" t="s">
        <v>42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6">
        <v>187081624.91</v>
      </c>
      <c r="S158" s="6"/>
      <c r="T158" s="6"/>
      <c r="U158" s="6"/>
      <c r="V158" s="6"/>
      <c r="W158" s="6"/>
      <c r="X158" s="6"/>
      <c r="Y158" s="6"/>
      <c r="Z158" s="6">
        <v>204959034.07</v>
      </c>
      <c r="AA158" s="6"/>
      <c r="AB158" s="6"/>
      <c r="AC158" s="6"/>
      <c r="AD158" s="6"/>
      <c r="AE158" s="2"/>
      <c r="AF158" s="2"/>
      <c r="AG158" s="2"/>
      <c r="AH158" s="2"/>
      <c r="AI158" s="2"/>
      <c r="AJ158" s="2"/>
      <c r="AK158" s="2"/>
      <c r="AL158" s="2"/>
      <c r="AM158" s="6">
        <v>200964280.5</v>
      </c>
      <c r="AN158" s="6"/>
      <c r="AO158" s="6"/>
      <c r="AP158" s="6"/>
      <c r="AQ158" s="6"/>
      <c r="AR158" s="6"/>
      <c r="AS158" s="6"/>
      <c r="AT158" s="6"/>
      <c r="AU158" s="6">
        <v>185466881.57</v>
      </c>
      <c r="AV158" s="6"/>
      <c r="AW158" s="6"/>
      <c r="AX158" s="6"/>
      <c r="AY158" s="6"/>
      <c r="AZ158" s="6"/>
      <c r="BA158" s="6"/>
      <c r="BB158" s="6"/>
      <c r="BC158" s="6">
        <f>Z158-AE159</f>
        <v>3989517.2399999797</v>
      </c>
      <c r="BD158" s="6"/>
      <c r="BE158" s="6"/>
      <c r="BF158" s="6"/>
      <c r="BG158" s="6"/>
    </row>
    <row r="159" spans="1:59" ht="10.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>
        <v>200969516.83</v>
      </c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1:59" ht="0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6"/>
      <c r="AF160" s="6"/>
      <c r="AG160" s="6"/>
      <c r="AH160" s="6"/>
      <c r="AI160" s="6"/>
      <c r="AJ160" s="6"/>
      <c r="AK160" s="6"/>
      <c r="AL160" s="6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0.75" customHeight="1">
      <c r="A161" s="31" t="s">
        <v>43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6">
        <v>1963000</v>
      </c>
      <c r="S161" s="6"/>
      <c r="T161" s="6"/>
      <c r="U161" s="6"/>
      <c r="V161" s="6"/>
      <c r="W161" s="6"/>
      <c r="X161" s="6"/>
      <c r="Y161" s="6"/>
      <c r="Z161" s="6">
        <v>1804534.66</v>
      </c>
      <c r="AA161" s="6"/>
      <c r="AB161" s="6"/>
      <c r="AC161" s="6"/>
      <c r="AD161" s="6"/>
      <c r="AE161" s="2"/>
      <c r="AF161" s="2"/>
      <c r="AG161" s="2"/>
      <c r="AH161" s="2"/>
      <c r="AI161" s="2"/>
      <c r="AJ161" s="2"/>
      <c r="AK161" s="2"/>
      <c r="AL161" s="2"/>
      <c r="AM161" s="6">
        <v>1804534.66</v>
      </c>
      <c r="AN161" s="6"/>
      <c r="AO161" s="6"/>
      <c r="AP161" s="6"/>
      <c r="AQ161" s="6"/>
      <c r="AR161" s="6"/>
      <c r="AS161" s="6"/>
      <c r="AT161" s="6"/>
      <c r="AU161" s="6">
        <v>1804534.66</v>
      </c>
      <c r="AV161" s="6"/>
      <c r="AW161" s="6"/>
      <c r="AX161" s="6"/>
      <c r="AY161" s="6"/>
      <c r="AZ161" s="6"/>
      <c r="BA161" s="6"/>
      <c r="BB161" s="6"/>
      <c r="BC161" s="6">
        <f>Z161-AE162</f>
        <v>0</v>
      </c>
      <c r="BD161" s="6"/>
      <c r="BE161" s="6"/>
      <c r="BF161" s="6"/>
      <c r="BG161" s="6"/>
    </row>
    <row r="162" spans="1:59" ht="10.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>
        <v>1804534.66</v>
      </c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1:59" ht="0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6"/>
      <c r="AF163" s="6"/>
      <c r="AG163" s="6"/>
      <c r="AH163" s="6"/>
      <c r="AI163" s="6"/>
      <c r="AJ163" s="6"/>
      <c r="AK163" s="6"/>
      <c r="AL163" s="6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0.75" customHeight="1">
      <c r="A164" s="31" t="s">
        <v>44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6">
        <v>221088186.69</v>
      </c>
      <c r="S164" s="6"/>
      <c r="T164" s="6"/>
      <c r="U164" s="6"/>
      <c r="V164" s="6"/>
      <c r="W164" s="6"/>
      <c r="X164" s="6"/>
      <c r="Y164" s="6"/>
      <c r="Z164" s="6">
        <v>253088558.93</v>
      </c>
      <c r="AA164" s="6"/>
      <c r="AB164" s="6"/>
      <c r="AC164" s="6"/>
      <c r="AD164" s="6"/>
      <c r="AE164" s="2"/>
      <c r="AF164" s="2"/>
      <c r="AG164" s="2"/>
      <c r="AH164" s="2"/>
      <c r="AI164" s="2"/>
      <c r="AJ164" s="2"/>
      <c r="AK164" s="2"/>
      <c r="AL164" s="2"/>
      <c r="AM164" s="6">
        <v>209334667.16</v>
      </c>
      <c r="AN164" s="6"/>
      <c r="AO164" s="6"/>
      <c r="AP164" s="6"/>
      <c r="AQ164" s="6"/>
      <c r="AR164" s="6"/>
      <c r="AS164" s="6"/>
      <c r="AT164" s="6"/>
      <c r="AU164" s="6">
        <v>197344589.65</v>
      </c>
      <c r="AV164" s="6"/>
      <c r="AW164" s="6"/>
      <c r="AX164" s="6"/>
      <c r="AY164" s="6"/>
      <c r="AZ164" s="6"/>
      <c r="BA164" s="6"/>
      <c r="BB164" s="6"/>
      <c r="BC164" s="6">
        <f>Z164-AE165</f>
        <v>30023594.939999998</v>
      </c>
      <c r="BD164" s="6"/>
      <c r="BE164" s="6"/>
      <c r="BF164" s="6"/>
      <c r="BG164" s="6"/>
    </row>
    <row r="165" spans="1:59" ht="11.2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>
        <v>223064963.99</v>
      </c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1:59" ht="0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6"/>
      <c r="AF166" s="6"/>
      <c r="AG166" s="6"/>
      <c r="AH166" s="6"/>
      <c r="AI166" s="6"/>
      <c r="AJ166" s="6"/>
      <c r="AK166" s="6"/>
      <c r="AL166" s="6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ht="11.25" customHeight="1">
      <c r="A167" s="30" t="s">
        <v>45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4">
        <f>R169</f>
        <v>21761800</v>
      </c>
      <c r="S167" s="4"/>
      <c r="T167" s="4"/>
      <c r="U167" s="4"/>
      <c r="V167" s="4"/>
      <c r="W167" s="4"/>
      <c r="X167" s="4"/>
      <c r="Y167" s="4"/>
      <c r="Z167" s="4">
        <f>Z169</f>
        <v>32516050.32</v>
      </c>
      <c r="AA167" s="4"/>
      <c r="AB167" s="4"/>
      <c r="AC167" s="4"/>
      <c r="AD167" s="4"/>
      <c r="AE167" s="4">
        <f>AE170</f>
        <v>17980243.35</v>
      </c>
      <c r="AF167" s="4"/>
      <c r="AG167" s="4"/>
      <c r="AH167" s="4"/>
      <c r="AI167" s="4"/>
      <c r="AJ167" s="4"/>
      <c r="AK167" s="4"/>
      <c r="AL167" s="4"/>
      <c r="AM167" s="4">
        <f>AM169</f>
        <v>7986039.31</v>
      </c>
      <c r="AN167" s="4"/>
      <c r="AO167" s="4"/>
      <c r="AP167" s="4"/>
      <c r="AQ167" s="4"/>
      <c r="AR167" s="4"/>
      <c r="AS167" s="4"/>
      <c r="AT167" s="4"/>
      <c r="AU167" s="4">
        <f>AU169</f>
        <v>7225732.58</v>
      </c>
      <c r="AV167" s="4"/>
      <c r="AW167" s="4"/>
      <c r="AX167" s="4"/>
      <c r="AY167" s="4"/>
      <c r="AZ167" s="4"/>
      <c r="BA167" s="4"/>
      <c r="BB167" s="4"/>
      <c r="BC167" s="4">
        <f>BC169</f>
        <v>14535806.969999999</v>
      </c>
      <c r="BD167" s="4"/>
      <c r="BE167" s="4"/>
      <c r="BF167" s="4"/>
      <c r="BG167" s="4"/>
    </row>
    <row r="168" spans="1:59" ht="0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4"/>
      <c r="AF168" s="4"/>
      <c r="AG168" s="4"/>
      <c r="AH168" s="4"/>
      <c r="AI168" s="4"/>
      <c r="AJ168" s="4"/>
      <c r="AK168" s="4"/>
      <c r="AL168" s="4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ht="0.75" customHeight="1">
      <c r="A169" s="31" t="s">
        <v>46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6">
        <v>21761800</v>
      </c>
      <c r="S169" s="6"/>
      <c r="T169" s="6"/>
      <c r="U169" s="6"/>
      <c r="V169" s="6"/>
      <c r="W169" s="6"/>
      <c r="X169" s="6"/>
      <c r="Y169" s="6"/>
      <c r="Z169" s="6">
        <v>32516050.32</v>
      </c>
      <c r="AA169" s="6"/>
      <c r="AB169" s="6"/>
      <c r="AC169" s="6"/>
      <c r="AD169" s="6"/>
      <c r="AE169" s="2"/>
      <c r="AF169" s="2"/>
      <c r="AG169" s="2"/>
      <c r="AH169" s="2"/>
      <c r="AI169" s="2"/>
      <c r="AJ169" s="2"/>
      <c r="AK169" s="2"/>
      <c r="AL169" s="2"/>
      <c r="AM169" s="6">
        <v>7986039.31</v>
      </c>
      <c r="AN169" s="6"/>
      <c r="AO169" s="6"/>
      <c r="AP169" s="6"/>
      <c r="AQ169" s="6"/>
      <c r="AR169" s="6"/>
      <c r="AS169" s="6"/>
      <c r="AT169" s="6"/>
      <c r="AU169" s="6">
        <v>7225732.58</v>
      </c>
      <c r="AV169" s="6"/>
      <c r="AW169" s="6"/>
      <c r="AX169" s="6"/>
      <c r="AY169" s="6"/>
      <c r="AZ169" s="6"/>
      <c r="BA169" s="6"/>
      <c r="BB169" s="6"/>
      <c r="BC169" s="6">
        <f>Z169-AE170</f>
        <v>14535806.969999999</v>
      </c>
      <c r="BD169" s="6"/>
      <c r="BE169" s="6"/>
      <c r="BF169" s="6"/>
      <c r="BG169" s="6"/>
    </row>
    <row r="170" spans="1:59" ht="10.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>
        <v>17980243.35</v>
      </c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1:59" ht="0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6"/>
      <c r="AF171" s="6"/>
      <c r="AG171" s="6"/>
      <c r="AH171" s="6"/>
      <c r="AI171" s="6"/>
      <c r="AJ171" s="6"/>
      <c r="AK171" s="6"/>
      <c r="AL171" s="6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1:59" ht="0.75" customHeight="1">
      <c r="A172" s="30" t="s">
        <v>47</v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4">
        <v>3750000</v>
      </c>
      <c r="S172" s="4"/>
      <c r="T172" s="4"/>
      <c r="U172" s="4"/>
      <c r="V172" s="4"/>
      <c r="W172" s="4"/>
      <c r="X172" s="4"/>
      <c r="Y172" s="4"/>
      <c r="Z172" s="4">
        <v>0</v>
      </c>
      <c r="AA172" s="4"/>
      <c r="AB172" s="4"/>
      <c r="AC172" s="4"/>
      <c r="AD172" s="4"/>
      <c r="AE172" s="2"/>
      <c r="AF172" s="2"/>
      <c r="AG172" s="2"/>
      <c r="AH172" s="2"/>
      <c r="AI172" s="2"/>
      <c r="AJ172" s="2"/>
      <c r="AK172" s="2"/>
      <c r="AL172" s="2"/>
      <c r="AM172" s="4">
        <v>0</v>
      </c>
      <c r="AN172" s="4"/>
      <c r="AO172" s="4"/>
      <c r="AP172" s="4"/>
      <c r="AQ172" s="4"/>
      <c r="AR172" s="4"/>
      <c r="AS172" s="4"/>
      <c r="AT172" s="4"/>
      <c r="AU172" s="4">
        <v>0</v>
      </c>
      <c r="AV172" s="4"/>
      <c r="AW172" s="4"/>
      <c r="AX172" s="4"/>
      <c r="AY172" s="4"/>
      <c r="AZ172" s="4"/>
      <c r="BA172" s="4"/>
      <c r="BB172" s="4"/>
      <c r="BC172" s="4">
        <f>Z172-AE173</f>
        <v>0</v>
      </c>
      <c r="BD172" s="4"/>
      <c r="BE172" s="4"/>
      <c r="BF172" s="4"/>
      <c r="BG172" s="4"/>
    </row>
    <row r="173" spans="1:59" ht="10.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>
        <v>0</v>
      </c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</row>
    <row r="174" spans="1:59" ht="0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4"/>
      <c r="AF174" s="4"/>
      <c r="AG174" s="4"/>
      <c r="AH174" s="4"/>
      <c r="AI174" s="4"/>
      <c r="AJ174" s="4"/>
      <c r="AK174" s="4"/>
      <c r="AL174" s="4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1:59" ht="0.75" customHeight="1">
      <c r="A175" s="30" t="s">
        <v>48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4">
        <v>4481000</v>
      </c>
      <c r="S175" s="4"/>
      <c r="T175" s="4"/>
      <c r="U175" s="4"/>
      <c r="V175" s="4"/>
      <c r="W175" s="4"/>
      <c r="X175" s="4"/>
      <c r="Y175" s="4"/>
      <c r="Z175" s="4">
        <v>476.23</v>
      </c>
      <c r="AA175" s="4"/>
      <c r="AB175" s="4"/>
      <c r="AC175" s="4"/>
      <c r="AD175" s="4"/>
      <c r="AE175" s="2"/>
      <c r="AF175" s="2"/>
      <c r="AG175" s="2"/>
      <c r="AH175" s="2"/>
      <c r="AI175" s="2"/>
      <c r="AJ175" s="2"/>
      <c r="AK175" s="2"/>
      <c r="AL175" s="2"/>
      <c r="AM175" s="4">
        <v>0</v>
      </c>
      <c r="AN175" s="4"/>
      <c r="AO175" s="4"/>
      <c r="AP175" s="4"/>
      <c r="AQ175" s="4"/>
      <c r="AR175" s="4"/>
      <c r="AS175" s="4"/>
      <c r="AT175" s="4"/>
      <c r="AU175" s="4">
        <v>0</v>
      </c>
      <c r="AV175" s="4"/>
      <c r="AW175" s="4"/>
      <c r="AX175" s="4"/>
      <c r="AY175" s="4"/>
      <c r="AZ175" s="4"/>
      <c r="BA175" s="4"/>
      <c r="BB175" s="4"/>
      <c r="BC175" s="4">
        <f>Z175-AE176</f>
        <v>476.23</v>
      </c>
      <c r="BD175" s="4"/>
      <c r="BE175" s="4"/>
      <c r="BF175" s="4"/>
      <c r="BG175" s="4"/>
    </row>
    <row r="176" spans="1:59" ht="11.2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>
        <v>0</v>
      </c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</row>
    <row r="177" spans="1:59" ht="0.75" customHeight="1">
      <c r="A177" s="30" t="s">
        <v>49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4">
        <f>R155+R167+R172+R175</f>
        <v>440125611.6</v>
      </c>
      <c r="S177" s="4"/>
      <c r="T177" s="4"/>
      <c r="U177" s="4"/>
      <c r="V177" s="4"/>
      <c r="W177" s="4"/>
      <c r="X177" s="4"/>
      <c r="Y177" s="4"/>
      <c r="Z177" s="4">
        <f>Z155+Z167+Z172+Z175</f>
        <v>492368654.21</v>
      </c>
      <c r="AA177" s="4"/>
      <c r="AB177" s="4"/>
      <c r="AC177" s="4"/>
      <c r="AD177" s="4"/>
      <c r="AE177" s="2"/>
      <c r="AF177" s="2"/>
      <c r="AG177" s="2"/>
      <c r="AH177" s="2"/>
      <c r="AI177" s="2"/>
      <c r="AJ177" s="2"/>
      <c r="AK177" s="2"/>
      <c r="AL177" s="2"/>
      <c r="AM177" s="4">
        <f>AM155+AM167+AM172+AM175</f>
        <v>420089521.63</v>
      </c>
      <c r="AN177" s="4"/>
      <c r="AO177" s="4"/>
      <c r="AP177" s="4"/>
      <c r="AQ177" s="4"/>
      <c r="AR177" s="4"/>
      <c r="AS177" s="4"/>
      <c r="AT177" s="4"/>
      <c r="AU177" s="4">
        <f>AU155+AU167+AU172+AU175</f>
        <v>391841738.46</v>
      </c>
      <c r="AV177" s="4"/>
      <c r="AW177" s="4"/>
      <c r="AX177" s="4"/>
      <c r="AY177" s="4"/>
      <c r="AZ177" s="4"/>
      <c r="BA177" s="4"/>
      <c r="BB177" s="4"/>
      <c r="BC177" s="4">
        <f>BC155+BC167+BC172+BC175</f>
        <v>48549395.37999997</v>
      </c>
      <c r="BD177" s="4"/>
      <c r="BE177" s="4"/>
      <c r="BF177" s="4"/>
      <c r="BG177" s="4"/>
    </row>
    <row r="178" spans="1:59" ht="11.2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>
        <f>AE156+AE167+AE173+AE176</f>
        <v>443819258.83000004</v>
      </c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</row>
    <row r="179" spans="1:59" ht="0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4"/>
      <c r="AF179" s="4"/>
      <c r="AG179" s="4"/>
      <c r="AH179" s="4"/>
      <c r="AI179" s="4"/>
      <c r="AJ179" s="4"/>
      <c r="AK179" s="4"/>
      <c r="AL179" s="4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59" ht="0.75" customHeight="1">
      <c r="A180" s="30" t="s">
        <v>50</v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4">
        <f>R183</f>
        <v>5263788.4</v>
      </c>
      <c r="S180" s="4"/>
      <c r="T180" s="4"/>
      <c r="U180" s="4"/>
      <c r="V180" s="4"/>
      <c r="W180" s="4"/>
      <c r="X180" s="4"/>
      <c r="Y180" s="4"/>
      <c r="Z180" s="4">
        <f>Z183</f>
        <v>4225650.86</v>
      </c>
      <c r="AA180" s="4"/>
      <c r="AB180" s="4"/>
      <c r="AC180" s="4"/>
      <c r="AD180" s="4"/>
      <c r="AE180" s="2"/>
      <c r="AF180" s="2"/>
      <c r="AG180" s="2"/>
      <c r="AH180" s="2"/>
      <c r="AI180" s="2"/>
      <c r="AJ180" s="2"/>
      <c r="AK180" s="2"/>
      <c r="AL180" s="2"/>
      <c r="AM180" s="4">
        <f>AM183</f>
        <v>4225650.86</v>
      </c>
      <c r="AN180" s="4"/>
      <c r="AO180" s="4"/>
      <c r="AP180" s="4"/>
      <c r="AQ180" s="4"/>
      <c r="AR180" s="4"/>
      <c r="AS180" s="4"/>
      <c r="AT180" s="4"/>
      <c r="AU180" s="4">
        <f>AU183</f>
        <v>4225650.86</v>
      </c>
      <c r="AV180" s="4"/>
      <c r="AW180" s="4"/>
      <c r="AX180" s="4"/>
      <c r="AY180" s="4"/>
      <c r="AZ180" s="4"/>
      <c r="BA180" s="4"/>
      <c r="BB180" s="4"/>
      <c r="BC180" s="4">
        <f>BC183</f>
        <v>0</v>
      </c>
      <c r="BD180" s="4"/>
      <c r="BE180" s="4"/>
      <c r="BF180" s="4"/>
      <c r="BG180" s="4"/>
    </row>
    <row r="181" spans="1:59" ht="10.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>
        <f>AE184</f>
        <v>4225650.86</v>
      </c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</row>
    <row r="182" spans="1:59" ht="0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4"/>
      <c r="AF182" s="4"/>
      <c r="AG182" s="4"/>
      <c r="AH182" s="4"/>
      <c r="AI182" s="4"/>
      <c r="AJ182" s="4"/>
      <c r="AK182" s="4"/>
      <c r="AL182" s="4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1:59" ht="0.75" customHeight="1">
      <c r="A183" s="30" t="s">
        <v>51</v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4">
        <f>R186</f>
        <v>5263788.4</v>
      </c>
      <c r="S183" s="4"/>
      <c r="T183" s="4"/>
      <c r="U183" s="4"/>
      <c r="V183" s="4"/>
      <c r="W183" s="4"/>
      <c r="X183" s="4"/>
      <c r="Y183" s="4"/>
      <c r="Z183" s="4">
        <f>Z186</f>
        <v>4225650.86</v>
      </c>
      <c r="AA183" s="4"/>
      <c r="AB183" s="4"/>
      <c r="AC183" s="4"/>
      <c r="AD183" s="4"/>
      <c r="AE183" s="2"/>
      <c r="AF183" s="2"/>
      <c r="AG183" s="2"/>
      <c r="AH183" s="2"/>
      <c r="AI183" s="2"/>
      <c r="AJ183" s="2"/>
      <c r="AK183" s="2"/>
      <c r="AL183" s="2"/>
      <c r="AM183" s="4">
        <f>AM186</f>
        <v>4225650.86</v>
      </c>
      <c r="AN183" s="4"/>
      <c r="AO183" s="4"/>
      <c r="AP183" s="4"/>
      <c r="AQ183" s="4"/>
      <c r="AR183" s="4"/>
      <c r="AS183" s="4"/>
      <c r="AT183" s="4"/>
      <c r="AU183" s="4">
        <f>AU186</f>
        <v>4225650.86</v>
      </c>
      <c r="AV183" s="4"/>
      <c r="AW183" s="4"/>
      <c r="AX183" s="4"/>
      <c r="AY183" s="4"/>
      <c r="AZ183" s="4"/>
      <c r="BA183" s="4"/>
      <c r="BB183" s="4"/>
      <c r="BC183" s="4">
        <f>BC186</f>
        <v>0</v>
      </c>
      <c r="BD183" s="4"/>
      <c r="BE183" s="4"/>
      <c r="BF183" s="4"/>
      <c r="BG183" s="4"/>
    </row>
    <row r="184" spans="1:59" ht="10.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>
        <f>AE187</f>
        <v>4225650.86</v>
      </c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</row>
    <row r="185" spans="1:59" ht="0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4"/>
      <c r="AF185" s="4"/>
      <c r="AG185" s="4"/>
      <c r="AH185" s="4"/>
      <c r="AI185" s="4"/>
      <c r="AJ185" s="4"/>
      <c r="AK185" s="4"/>
      <c r="AL185" s="4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1:59" ht="0.75" customHeight="1">
      <c r="A186" s="31" t="s">
        <v>52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6">
        <v>5263788.4</v>
      </c>
      <c r="S186" s="6"/>
      <c r="T186" s="6"/>
      <c r="U186" s="6"/>
      <c r="V186" s="6"/>
      <c r="W186" s="6"/>
      <c r="X186" s="6"/>
      <c r="Y186" s="6"/>
      <c r="Z186" s="6">
        <v>4225650.86</v>
      </c>
      <c r="AA186" s="6"/>
      <c r="AB186" s="6"/>
      <c r="AC186" s="6"/>
      <c r="AD186" s="6"/>
      <c r="AE186" s="2"/>
      <c r="AF186" s="2"/>
      <c r="AG186" s="2"/>
      <c r="AH186" s="2"/>
      <c r="AI186" s="2"/>
      <c r="AJ186" s="2"/>
      <c r="AK186" s="2"/>
      <c r="AL186" s="2"/>
      <c r="AM186" s="6">
        <v>4225650.86</v>
      </c>
      <c r="AN186" s="6"/>
      <c r="AO186" s="6"/>
      <c r="AP186" s="6"/>
      <c r="AQ186" s="6"/>
      <c r="AR186" s="6"/>
      <c r="AS186" s="6"/>
      <c r="AT186" s="6"/>
      <c r="AU186" s="6">
        <v>4225650.86</v>
      </c>
      <c r="AV186" s="6"/>
      <c r="AW186" s="6"/>
      <c r="AX186" s="6"/>
      <c r="AY186" s="6"/>
      <c r="AZ186" s="6"/>
      <c r="BA186" s="6"/>
      <c r="BB186" s="6"/>
      <c r="BC186" s="6">
        <f>Z186-AE187</f>
        <v>0</v>
      </c>
      <c r="BD186" s="6"/>
      <c r="BE186" s="6"/>
      <c r="BF186" s="6"/>
      <c r="BG186" s="6"/>
    </row>
    <row r="187" spans="1:59" ht="10.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>
        <v>4225650.86</v>
      </c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1:59" ht="0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6"/>
      <c r="AF188" s="6"/>
      <c r="AG188" s="6"/>
      <c r="AH188" s="6"/>
      <c r="AI188" s="6"/>
      <c r="AJ188" s="6"/>
      <c r="AK188" s="6"/>
      <c r="AL188" s="6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59" ht="0.75" customHeight="1">
      <c r="A189" s="30" t="s">
        <v>53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4">
        <f>R177+R180</f>
        <v>445389400</v>
      </c>
      <c r="S189" s="4"/>
      <c r="T189" s="4"/>
      <c r="U189" s="4"/>
      <c r="V189" s="4"/>
      <c r="W189" s="4"/>
      <c r="X189" s="4"/>
      <c r="Y189" s="4"/>
      <c r="Z189" s="4">
        <f>Z177+Z180</f>
        <v>496594305.07</v>
      </c>
      <c r="AA189" s="4"/>
      <c r="AB189" s="4"/>
      <c r="AC189" s="4"/>
      <c r="AD189" s="4"/>
      <c r="AE189" s="2"/>
      <c r="AF189" s="2"/>
      <c r="AG189" s="2"/>
      <c r="AH189" s="2"/>
      <c r="AI189" s="2"/>
      <c r="AJ189" s="2"/>
      <c r="AK189" s="2"/>
      <c r="AL189" s="2"/>
      <c r="AM189" s="4">
        <f>AM177+AM180</f>
        <v>424315172.49</v>
      </c>
      <c r="AN189" s="4"/>
      <c r="AO189" s="4"/>
      <c r="AP189" s="4"/>
      <c r="AQ189" s="4"/>
      <c r="AR189" s="4"/>
      <c r="AS189" s="4"/>
      <c r="AT189" s="4"/>
      <c r="AU189" s="4">
        <f>AU177+AU180</f>
        <v>396067389.32</v>
      </c>
      <c r="AV189" s="4"/>
      <c r="AW189" s="4"/>
      <c r="AX189" s="4"/>
      <c r="AY189" s="4"/>
      <c r="AZ189" s="4"/>
      <c r="BA189" s="4"/>
      <c r="BB189" s="4"/>
      <c r="BC189" s="4">
        <f>BC177+BC180</f>
        <v>48549395.37999997</v>
      </c>
      <c r="BD189" s="4"/>
      <c r="BE189" s="4"/>
      <c r="BF189" s="4"/>
      <c r="BG189" s="4"/>
    </row>
    <row r="190" spans="1:59" ht="11.2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>
        <f>AE178+AE181</f>
        <v>448044909.69000006</v>
      </c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</row>
    <row r="191" spans="1:59" ht="0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4"/>
      <c r="AF191" s="4"/>
      <c r="AG191" s="4"/>
      <c r="AH191" s="4"/>
      <c r="AI191" s="4"/>
      <c r="AJ191" s="4"/>
      <c r="AK191" s="4"/>
      <c r="AL191" s="4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59" ht="11.25" customHeight="1">
      <c r="A192" s="30" t="s">
        <v>54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4" t="str">
        <f>IF(R189&lt;R123,R123-R189,"-")</f>
        <v>-</v>
      </c>
      <c r="S192" s="4"/>
      <c r="T192" s="4"/>
      <c r="U192" s="4"/>
      <c r="V192" s="4"/>
      <c r="W192" s="4"/>
      <c r="X192" s="4"/>
      <c r="Y192" s="4"/>
      <c r="Z192" s="4" t="str">
        <f>IF(Z189&lt;AC117,AC117-Z189,"-")</f>
        <v>-</v>
      </c>
      <c r="AA192" s="4"/>
      <c r="AB192" s="4"/>
      <c r="AC192" s="4"/>
      <c r="AD192" s="4"/>
      <c r="AE192" s="4">
        <f>IF(AE190&lt;AM117,AM117-AE190,"-")</f>
        <v>3821385.2699999213</v>
      </c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>
        <v>0</v>
      </c>
      <c r="BD192" s="4"/>
      <c r="BE192" s="4"/>
      <c r="BF192" s="4"/>
      <c r="BG192" s="4"/>
    </row>
    <row r="193" spans="1:59" ht="0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4"/>
      <c r="S193" s="4"/>
      <c r="T193" s="4"/>
      <c r="U193" s="4"/>
      <c r="V193" s="4"/>
      <c r="W193" s="4"/>
      <c r="X193" s="4"/>
      <c r="Y193" s="4"/>
      <c r="Z193" s="2"/>
      <c r="AA193" s="2"/>
      <c r="AB193" s="2"/>
      <c r="AC193" s="2"/>
      <c r="AD193" s="2"/>
      <c r="AE193" s="4"/>
      <c r="AF193" s="4"/>
      <c r="AG193" s="4"/>
      <c r="AH193" s="4"/>
      <c r="AI193" s="4"/>
      <c r="AJ193" s="4"/>
      <c r="AK193" s="4"/>
      <c r="AL193" s="4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1:59" ht="0.75" customHeight="1">
      <c r="A194" s="30" t="s">
        <v>55</v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4">
        <f>R189</f>
        <v>445389400</v>
      </c>
      <c r="S194" s="4"/>
      <c r="T194" s="4"/>
      <c r="U194" s="4"/>
      <c r="V194" s="4"/>
      <c r="W194" s="4"/>
      <c r="X194" s="4"/>
      <c r="Y194" s="4"/>
      <c r="Z194" s="4">
        <f>Z189</f>
        <v>496594305.07</v>
      </c>
      <c r="AA194" s="4"/>
      <c r="AB194" s="4"/>
      <c r="AC194" s="4"/>
      <c r="AD194" s="4"/>
      <c r="AE194" s="2"/>
      <c r="AF194" s="2"/>
      <c r="AG194" s="2"/>
      <c r="AH194" s="2"/>
      <c r="AI194" s="2"/>
      <c r="AJ194" s="2"/>
      <c r="AK194" s="2"/>
      <c r="AL194" s="2"/>
      <c r="AM194" s="4">
        <f>AM189</f>
        <v>424315172.49</v>
      </c>
      <c r="AN194" s="4"/>
      <c r="AO194" s="4"/>
      <c r="AP194" s="4"/>
      <c r="AQ194" s="4"/>
      <c r="AR194" s="4"/>
      <c r="AS194" s="4"/>
      <c r="AT194" s="4"/>
      <c r="AU194" s="4">
        <f>AU189</f>
        <v>396067389.32</v>
      </c>
      <c r="AV194" s="4"/>
      <c r="AW194" s="4"/>
      <c r="AX194" s="4"/>
      <c r="AY194" s="4"/>
      <c r="AZ194" s="4"/>
      <c r="BA194" s="4"/>
      <c r="BB194" s="4"/>
      <c r="BC194" s="4">
        <f>BC189</f>
        <v>48549395.37999997</v>
      </c>
      <c r="BD194" s="4"/>
      <c r="BE194" s="4"/>
      <c r="BF194" s="4"/>
      <c r="BG194" s="4"/>
    </row>
    <row r="195" spans="1:59" ht="10.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>
        <f>AE190+AE192</f>
        <v>451866294.96</v>
      </c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</row>
    <row r="196" spans="1:59" ht="0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4"/>
      <c r="AF196" s="4"/>
      <c r="AG196" s="4"/>
      <c r="AH196" s="4"/>
      <c r="AI196" s="4"/>
      <c r="AJ196" s="4"/>
      <c r="AK196" s="4"/>
      <c r="AL196" s="4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1:59" ht="10.5" customHeight="1">
      <c r="A197" s="1"/>
      <c r="B197" s="1"/>
      <c r="C197" s="1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1"/>
      <c r="BF197" s="1"/>
      <c r="BG197" s="1"/>
    </row>
    <row r="198" spans="1:59" ht="2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</row>
    <row r="199" spans="1:59" ht="10.5" customHeight="1">
      <c r="A199" s="1"/>
      <c r="B199" s="1"/>
      <c r="C199" s="1"/>
      <c r="D199" s="20" t="s">
        <v>69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1"/>
      <c r="BF199" s="1"/>
      <c r="BG199" s="1"/>
    </row>
    <row r="200" spans="1:59" ht="6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</row>
    <row r="201" spans="1:59" ht="10.5" customHeight="1">
      <c r="A201" s="1"/>
      <c r="B201" s="1"/>
      <c r="C201" s="1"/>
      <c r="D201" s="1"/>
      <c r="E201" s="1"/>
      <c r="F201" s="1"/>
      <c r="G201" s="20" t="s">
        <v>70</v>
      </c>
      <c r="H201" s="20"/>
      <c r="I201" s="20"/>
      <c r="J201" s="20"/>
      <c r="K201" s="20"/>
      <c r="L201" s="20"/>
      <c r="M201" s="20"/>
      <c r="N201" s="20"/>
      <c r="O201" s="20"/>
      <c r="P201" s="1"/>
      <c r="Q201" s="1"/>
      <c r="R201" s="1"/>
      <c r="S201" s="1"/>
      <c r="T201" s="1"/>
      <c r="U201" s="1"/>
      <c r="V201" s="20" t="s">
        <v>80</v>
      </c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1"/>
      <c r="AI201" s="1"/>
      <c r="AJ201" s="1"/>
      <c r="AK201" s="1"/>
      <c r="AL201" s="1"/>
      <c r="AM201" s="1"/>
      <c r="AN201" s="20" t="s">
        <v>89</v>
      </c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1"/>
      <c r="BB201" s="1"/>
      <c r="BC201" s="1"/>
      <c r="BD201" s="1"/>
      <c r="BE201" s="1"/>
      <c r="BF201" s="1"/>
      <c r="BG201" s="1"/>
    </row>
    <row r="202" spans="1:59" ht="9.75" customHeight="1">
      <c r="A202" s="1"/>
      <c r="B202" s="1"/>
      <c r="C202" s="1"/>
      <c r="D202" s="1"/>
      <c r="E202" s="1"/>
      <c r="F202" s="1"/>
      <c r="G202" s="20" t="s">
        <v>71</v>
      </c>
      <c r="H202" s="20"/>
      <c r="I202" s="20"/>
      <c r="J202" s="20"/>
      <c r="K202" s="20"/>
      <c r="L202" s="20"/>
      <c r="M202" s="20"/>
      <c r="N202" s="20"/>
      <c r="O202" s="20"/>
      <c r="P202" s="1"/>
      <c r="Q202" s="1"/>
      <c r="R202" s="1"/>
      <c r="S202" s="1"/>
      <c r="T202" s="1"/>
      <c r="U202" s="1"/>
      <c r="V202" s="20" t="s">
        <v>81</v>
      </c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1"/>
      <c r="AI202" s="1"/>
      <c r="AJ202" s="1"/>
      <c r="AK202" s="1"/>
      <c r="AL202" s="1"/>
      <c r="AM202" s="1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1"/>
      <c r="BB202" s="1"/>
      <c r="BC202" s="1"/>
      <c r="BD202" s="1"/>
      <c r="BE202" s="1"/>
      <c r="BF202" s="1"/>
      <c r="BG202" s="1"/>
    </row>
    <row r="203" spans="1:59" ht="1.5" customHeight="1">
      <c r="A203" s="1"/>
      <c r="B203" s="1"/>
      <c r="C203" s="1"/>
      <c r="D203" s="1"/>
      <c r="E203" s="1"/>
      <c r="F203" s="1"/>
      <c r="G203" s="20"/>
      <c r="H203" s="20"/>
      <c r="I203" s="20"/>
      <c r="J203" s="20"/>
      <c r="K203" s="20"/>
      <c r="L203" s="20"/>
      <c r="M203" s="20"/>
      <c r="N203" s="20"/>
      <c r="O203" s="20"/>
      <c r="P203" s="1"/>
      <c r="Q203" s="1"/>
      <c r="R203" s="1"/>
      <c r="S203" s="1"/>
      <c r="T203" s="1"/>
      <c r="U203" s="1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1"/>
      <c r="AI203" s="1"/>
      <c r="AJ203" s="1"/>
      <c r="AK203" s="1"/>
      <c r="AL203" s="1"/>
      <c r="AM203" s="1"/>
      <c r="AN203" s="20" t="s">
        <v>90</v>
      </c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1"/>
      <c r="BB203" s="1"/>
      <c r="BC203" s="1"/>
      <c r="BD203" s="1"/>
      <c r="BE203" s="1"/>
      <c r="BF203" s="1"/>
      <c r="BG203" s="1"/>
    </row>
    <row r="204" spans="1:59" ht="9" customHeight="1">
      <c r="A204" s="1"/>
      <c r="B204" s="1"/>
      <c r="C204" s="1"/>
      <c r="D204" s="1"/>
      <c r="E204" s="1"/>
      <c r="F204" s="1"/>
      <c r="G204" s="20"/>
      <c r="H204" s="20"/>
      <c r="I204" s="20"/>
      <c r="J204" s="20"/>
      <c r="K204" s="20"/>
      <c r="L204" s="20"/>
      <c r="M204" s="20"/>
      <c r="N204" s="20"/>
      <c r="O204" s="20"/>
      <c r="P204" s="1"/>
      <c r="Q204" s="1"/>
      <c r="R204" s="1"/>
      <c r="S204" s="1"/>
      <c r="T204" s="1"/>
      <c r="U204" s="1"/>
      <c r="V204" s="20" t="s">
        <v>82</v>
      </c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1"/>
      <c r="AI204" s="1"/>
      <c r="AJ204" s="1"/>
      <c r="AK204" s="1"/>
      <c r="AL204" s="1"/>
      <c r="AM204" s="1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1"/>
      <c r="BB204" s="1"/>
      <c r="BC204" s="1"/>
      <c r="BD204" s="1"/>
      <c r="BE204" s="1"/>
      <c r="BF204" s="1"/>
      <c r="BG204" s="1"/>
    </row>
    <row r="205" spans="1:59" ht="1.5" customHeight="1">
      <c r="A205" s="1"/>
      <c r="B205" s="1"/>
      <c r="C205" s="1"/>
      <c r="D205" s="1"/>
      <c r="E205" s="1"/>
      <c r="F205" s="1"/>
      <c r="G205" s="20" t="s">
        <v>72</v>
      </c>
      <c r="H205" s="20"/>
      <c r="I205" s="20"/>
      <c r="J205" s="20"/>
      <c r="K205" s="20"/>
      <c r="L205" s="20"/>
      <c r="M205" s="20"/>
      <c r="N205" s="20"/>
      <c r="O205" s="20"/>
      <c r="P205" s="1"/>
      <c r="Q205" s="1"/>
      <c r="R205" s="1"/>
      <c r="S205" s="1"/>
      <c r="T205" s="1"/>
      <c r="U205" s="1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1"/>
      <c r="AI205" s="1"/>
      <c r="AJ205" s="1"/>
      <c r="AK205" s="1"/>
      <c r="AL205" s="1"/>
      <c r="AM205" s="1"/>
      <c r="AN205" s="20" t="s">
        <v>91</v>
      </c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1"/>
      <c r="BB205" s="1"/>
      <c r="BC205" s="1"/>
      <c r="BD205" s="1"/>
      <c r="BE205" s="1"/>
      <c r="BF205" s="1"/>
      <c r="BG205" s="1"/>
    </row>
    <row r="206" spans="1:59" ht="9.75" customHeight="1">
      <c r="A206" s="1"/>
      <c r="B206" s="1"/>
      <c r="C206" s="1"/>
      <c r="D206" s="1"/>
      <c r="E206" s="1"/>
      <c r="F206" s="1"/>
      <c r="G206" s="20"/>
      <c r="H206" s="20"/>
      <c r="I206" s="20"/>
      <c r="J206" s="20"/>
      <c r="K206" s="20"/>
      <c r="L206" s="20"/>
      <c r="M206" s="20"/>
      <c r="N206" s="20"/>
      <c r="O206" s="20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1"/>
      <c r="BB206" s="1"/>
      <c r="BC206" s="1"/>
      <c r="BD206" s="1"/>
      <c r="BE206" s="1"/>
      <c r="BF206" s="1"/>
      <c r="BG206" s="1"/>
    </row>
    <row r="207" spans="1:59" ht="6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</row>
    <row r="208" spans="1:59" ht="11.25" customHeight="1">
      <c r="A208" s="24" t="s">
        <v>56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</row>
    <row r="209" spans="1:59" ht="4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</row>
    <row r="210" spans="1:59" ht="10.5" customHeight="1">
      <c r="A210" s="24" t="s">
        <v>57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</row>
    <row r="211" spans="1:59" ht="11.25" customHeight="1">
      <c r="A211" s="26" t="s">
        <v>58</v>
      </c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</row>
    <row r="212" spans="1:59" ht="10.5" customHeight="1">
      <c r="A212" s="26" t="s">
        <v>59</v>
      </c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</row>
    <row r="213" spans="1:59" ht="11.25" customHeight="1">
      <c r="A213" s="26" t="s">
        <v>60</v>
      </c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</row>
    <row r="214" spans="1:59" ht="10.5" customHeight="1">
      <c r="A214" s="26" t="s">
        <v>61</v>
      </c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</row>
    <row r="215" spans="1:5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</row>
    <row r="216" spans="1:59" ht="14.25" customHeight="1">
      <c r="A216" s="23" t="s">
        <v>62</v>
      </c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</row>
    <row r="217" spans="1:59" ht="15" customHeight="1">
      <c r="A217" s="23" t="s">
        <v>63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 t="s">
        <v>75</v>
      </c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9" t="s">
        <v>105</v>
      </c>
      <c r="AE217" s="10"/>
      <c r="AF217" s="10"/>
      <c r="AG217" s="10"/>
      <c r="AH217" s="10"/>
      <c r="AI217" s="10"/>
      <c r="AJ217" s="10"/>
      <c r="AK217" s="9" t="s">
        <v>106</v>
      </c>
      <c r="AL217" s="10"/>
      <c r="AM217" s="10"/>
      <c r="AN217" s="10"/>
      <c r="AO217" s="10"/>
      <c r="AP217" s="10"/>
      <c r="AQ217" s="10"/>
      <c r="AR217" s="10"/>
      <c r="AS217" s="10"/>
      <c r="AT217" s="9" t="s">
        <v>107</v>
      </c>
      <c r="AU217" s="10"/>
      <c r="AV217" s="10"/>
      <c r="AW217" s="10"/>
      <c r="AX217" s="10"/>
      <c r="AY217" s="10"/>
      <c r="AZ217" s="9" t="s">
        <v>108</v>
      </c>
      <c r="BA217" s="10"/>
      <c r="BB217" s="10"/>
      <c r="BC217" s="10"/>
      <c r="BD217" s="10"/>
      <c r="BE217" s="10"/>
      <c r="BF217" s="10"/>
      <c r="BG217" s="10"/>
    </row>
    <row r="218" spans="1:59" ht="36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2" t="s">
        <v>103</v>
      </c>
      <c r="O218" s="23"/>
      <c r="P218" s="23"/>
      <c r="Q218" s="23"/>
      <c r="R218" s="23"/>
      <c r="S218" s="23"/>
      <c r="T218" s="23"/>
      <c r="U218" s="23"/>
      <c r="V218" s="23"/>
      <c r="W218" s="23"/>
      <c r="X218" s="22" t="s">
        <v>104</v>
      </c>
      <c r="Y218" s="23"/>
      <c r="Z218" s="23"/>
      <c r="AA218" s="23"/>
      <c r="AB218" s="23"/>
      <c r="AC218" s="23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</row>
    <row r="219" spans="1:59" ht="2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</row>
    <row r="220" spans="1:59" ht="11.25" customHeight="1">
      <c r="A220" s="28" t="s">
        <v>41</v>
      </c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7">
        <f>N222+N224+N226</f>
        <v>12127417.67</v>
      </c>
      <c r="O220" s="7"/>
      <c r="P220" s="7"/>
      <c r="Q220" s="7"/>
      <c r="R220" s="7"/>
      <c r="S220" s="7"/>
      <c r="T220" s="7"/>
      <c r="U220" s="7"/>
      <c r="V220" s="7"/>
      <c r="W220" s="7"/>
      <c r="X220" s="7">
        <f>X222+X224+X226</f>
        <v>13735533.16</v>
      </c>
      <c r="Y220" s="7"/>
      <c r="Z220" s="7"/>
      <c r="AA220" s="7"/>
      <c r="AB220" s="7"/>
      <c r="AC220" s="7"/>
      <c r="AD220" s="7">
        <f>AD222+AD224+AD226</f>
        <v>8573506.31</v>
      </c>
      <c r="AE220" s="7"/>
      <c r="AF220" s="7"/>
      <c r="AG220" s="7"/>
      <c r="AH220" s="7"/>
      <c r="AI220" s="7"/>
      <c r="AJ220" s="7"/>
      <c r="AK220" s="7">
        <f>AK222+AK224+AK226</f>
        <v>8551239.5</v>
      </c>
      <c r="AL220" s="7"/>
      <c r="AM220" s="7"/>
      <c r="AN220" s="7"/>
      <c r="AO220" s="7"/>
      <c r="AP220" s="7"/>
      <c r="AQ220" s="7"/>
      <c r="AR220" s="7"/>
      <c r="AS220" s="7"/>
      <c r="AT220" s="7">
        <f>AT222+AT224+AT226</f>
        <v>3093118.15</v>
      </c>
      <c r="AU220" s="7"/>
      <c r="AV220" s="7"/>
      <c r="AW220" s="7"/>
      <c r="AX220" s="7"/>
      <c r="AY220" s="7"/>
      <c r="AZ220" s="7">
        <f>AZ222+AZ224+AZ226</f>
        <v>14218593.180000003</v>
      </c>
      <c r="BA220" s="7"/>
      <c r="BB220" s="7"/>
      <c r="BC220" s="7"/>
      <c r="BD220" s="7"/>
      <c r="BE220" s="7"/>
      <c r="BF220" s="7"/>
      <c r="BG220" s="7"/>
    </row>
    <row r="221" spans="1:59" ht="0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</row>
    <row r="222" spans="1:59" ht="12" customHeight="1">
      <c r="A222" s="27" t="s">
        <v>64</v>
      </c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8">
        <v>9760.87</v>
      </c>
      <c r="O222" s="8"/>
      <c r="P222" s="8"/>
      <c r="Q222" s="8"/>
      <c r="R222" s="8"/>
      <c r="S222" s="8"/>
      <c r="T222" s="8"/>
      <c r="U222" s="8"/>
      <c r="V222" s="8"/>
      <c r="W222" s="8"/>
      <c r="X222" s="8">
        <v>5236.33</v>
      </c>
      <c r="Y222" s="8"/>
      <c r="Z222" s="8"/>
      <c r="AA222" s="8"/>
      <c r="AB222" s="8"/>
      <c r="AC222" s="8"/>
      <c r="AD222" s="8">
        <v>0</v>
      </c>
      <c r="AE222" s="8"/>
      <c r="AF222" s="8"/>
      <c r="AG222" s="8"/>
      <c r="AH222" s="8"/>
      <c r="AI222" s="8"/>
      <c r="AJ222" s="8"/>
      <c r="AK222" s="8">
        <v>0</v>
      </c>
      <c r="AL222" s="8"/>
      <c r="AM222" s="8"/>
      <c r="AN222" s="8"/>
      <c r="AO222" s="8"/>
      <c r="AP222" s="8"/>
      <c r="AQ222" s="8"/>
      <c r="AR222" s="8"/>
      <c r="AS222" s="8"/>
      <c r="AT222" s="8">
        <v>2566.73</v>
      </c>
      <c r="AU222" s="8"/>
      <c r="AV222" s="8"/>
      <c r="AW222" s="8"/>
      <c r="AX222" s="8"/>
      <c r="AY222" s="8"/>
      <c r="AZ222" s="8">
        <f>N222+X222-AK222-AT222</f>
        <v>12430.470000000001</v>
      </c>
      <c r="BA222" s="8"/>
      <c r="BB222" s="8"/>
      <c r="BC222" s="8"/>
      <c r="BD222" s="8"/>
      <c r="BE222" s="8"/>
      <c r="BF222" s="8"/>
      <c r="BG222" s="8"/>
    </row>
    <row r="223" spans="1:59" ht="0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</row>
    <row r="224" spans="1:59" ht="11.25" customHeight="1">
      <c r="A224" s="27" t="s">
        <v>65</v>
      </c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8">
        <v>607.25</v>
      </c>
      <c r="O224" s="8"/>
      <c r="P224" s="8"/>
      <c r="Q224" s="8"/>
      <c r="R224" s="8"/>
      <c r="S224" s="8"/>
      <c r="T224" s="8"/>
      <c r="U224" s="8"/>
      <c r="V224" s="8"/>
      <c r="W224" s="8"/>
      <c r="X224" s="8">
        <v>0</v>
      </c>
      <c r="Y224" s="8"/>
      <c r="Z224" s="8"/>
      <c r="AA224" s="8"/>
      <c r="AB224" s="8"/>
      <c r="AC224" s="8"/>
      <c r="AD224" s="8">
        <v>0</v>
      </c>
      <c r="AE224" s="8"/>
      <c r="AF224" s="8"/>
      <c r="AG224" s="8"/>
      <c r="AH224" s="8"/>
      <c r="AI224" s="8"/>
      <c r="AJ224" s="8"/>
      <c r="AK224" s="8">
        <v>0</v>
      </c>
      <c r="AL224" s="8"/>
      <c r="AM224" s="8"/>
      <c r="AN224" s="8"/>
      <c r="AO224" s="8"/>
      <c r="AP224" s="8"/>
      <c r="AQ224" s="8"/>
      <c r="AR224" s="8"/>
      <c r="AS224" s="8"/>
      <c r="AT224" s="8">
        <v>607.25</v>
      </c>
      <c r="AU224" s="8"/>
      <c r="AV224" s="8"/>
      <c r="AW224" s="8"/>
      <c r="AX224" s="8"/>
      <c r="AY224" s="8"/>
      <c r="AZ224" s="8">
        <f>N224+X224-AK224-AT224</f>
        <v>0</v>
      </c>
      <c r="BA224" s="8"/>
      <c r="BB224" s="8"/>
      <c r="BC224" s="8"/>
      <c r="BD224" s="8"/>
      <c r="BE224" s="8"/>
      <c r="BF224" s="8"/>
      <c r="BG224" s="8"/>
    </row>
    <row r="225" spans="1:59" ht="0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</row>
    <row r="226" spans="1:59" ht="11.25" customHeight="1">
      <c r="A226" s="27" t="s">
        <v>44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8">
        <v>12117049.55</v>
      </c>
      <c r="O226" s="8"/>
      <c r="P226" s="8"/>
      <c r="Q226" s="8"/>
      <c r="R226" s="8"/>
      <c r="S226" s="8"/>
      <c r="T226" s="8"/>
      <c r="U226" s="8"/>
      <c r="V226" s="8"/>
      <c r="W226" s="8"/>
      <c r="X226" s="8">
        <v>13730296.83</v>
      </c>
      <c r="Y226" s="8"/>
      <c r="Z226" s="8"/>
      <c r="AA226" s="8"/>
      <c r="AB226" s="8"/>
      <c r="AC226" s="8"/>
      <c r="AD226" s="8">
        <v>8573506.31</v>
      </c>
      <c r="AE226" s="8"/>
      <c r="AF226" s="8"/>
      <c r="AG226" s="8"/>
      <c r="AH226" s="8"/>
      <c r="AI226" s="8"/>
      <c r="AJ226" s="8"/>
      <c r="AK226" s="8">
        <v>8551239.5</v>
      </c>
      <c r="AL226" s="8"/>
      <c r="AM226" s="8"/>
      <c r="AN226" s="8"/>
      <c r="AO226" s="8"/>
      <c r="AP226" s="8"/>
      <c r="AQ226" s="8"/>
      <c r="AR226" s="8"/>
      <c r="AS226" s="8"/>
      <c r="AT226" s="8">
        <v>3089944.17</v>
      </c>
      <c r="AU226" s="8"/>
      <c r="AV226" s="8"/>
      <c r="AW226" s="8"/>
      <c r="AX226" s="8"/>
      <c r="AY226" s="8"/>
      <c r="AZ226" s="8">
        <f>N226+X226-AK226-AT226</f>
        <v>14206162.710000003</v>
      </c>
      <c r="BA226" s="8"/>
      <c r="BB226" s="8"/>
      <c r="BC226" s="8"/>
      <c r="BD226" s="8"/>
      <c r="BE226" s="8"/>
      <c r="BF226" s="8"/>
      <c r="BG226" s="8"/>
    </row>
    <row r="227" spans="1:59" ht="0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3">
        <f>N22</f>
        <v>0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</row>
    <row r="228" spans="1:59" ht="11.25" customHeight="1">
      <c r="A228" s="28" t="s">
        <v>45</v>
      </c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7">
        <f>N230</f>
        <v>18011611.07</v>
      </c>
      <c r="O228" s="7"/>
      <c r="P228" s="7"/>
      <c r="Q228" s="7"/>
      <c r="R228" s="7"/>
      <c r="S228" s="7"/>
      <c r="T228" s="7"/>
      <c r="U228" s="7"/>
      <c r="V228" s="7"/>
      <c r="W228" s="7"/>
      <c r="X228" s="7">
        <f>X230</f>
        <v>9994204.04</v>
      </c>
      <c r="Y228" s="7"/>
      <c r="Z228" s="7"/>
      <c r="AA228" s="7"/>
      <c r="AB228" s="7"/>
      <c r="AC228" s="7"/>
      <c r="AD228" s="7">
        <f>AD230</f>
        <v>9284731.57</v>
      </c>
      <c r="AE228" s="7"/>
      <c r="AF228" s="7"/>
      <c r="AG228" s="7"/>
      <c r="AH228" s="7"/>
      <c r="AI228" s="7"/>
      <c r="AJ228" s="7"/>
      <c r="AK228" s="7">
        <f>AK230</f>
        <v>9211755.73</v>
      </c>
      <c r="AL228" s="7"/>
      <c r="AM228" s="7"/>
      <c r="AN228" s="7"/>
      <c r="AO228" s="7"/>
      <c r="AP228" s="7"/>
      <c r="AQ228" s="7"/>
      <c r="AR228" s="7"/>
      <c r="AS228" s="7"/>
      <c r="AT228" s="7">
        <f>AT230</f>
        <v>6226217.55</v>
      </c>
      <c r="AU228" s="7"/>
      <c r="AV228" s="7"/>
      <c r="AW228" s="7"/>
      <c r="AX228" s="7"/>
      <c r="AY228" s="7"/>
      <c r="AZ228" s="11">
        <f>AZ230</f>
        <v>12567841.829999998</v>
      </c>
      <c r="BA228" s="7"/>
      <c r="BB228" s="7"/>
      <c r="BC228" s="7"/>
      <c r="BD228" s="7"/>
      <c r="BE228" s="7"/>
      <c r="BF228" s="7"/>
      <c r="BG228" s="7"/>
    </row>
    <row r="229" spans="1:59" ht="0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</row>
    <row r="230" spans="1:59" ht="12" customHeight="1">
      <c r="A230" s="27" t="s">
        <v>46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8">
        <v>18011611.07</v>
      </c>
      <c r="O230" s="8"/>
      <c r="P230" s="8"/>
      <c r="Q230" s="8"/>
      <c r="R230" s="8"/>
      <c r="S230" s="8"/>
      <c r="T230" s="8"/>
      <c r="U230" s="8"/>
      <c r="V230" s="8"/>
      <c r="W230" s="8"/>
      <c r="X230" s="8">
        <v>9994204.04</v>
      </c>
      <c r="Y230" s="8"/>
      <c r="Z230" s="8"/>
      <c r="AA230" s="8"/>
      <c r="AB230" s="8"/>
      <c r="AC230" s="8"/>
      <c r="AD230" s="8">
        <v>9284731.57</v>
      </c>
      <c r="AE230" s="8"/>
      <c r="AF230" s="8"/>
      <c r="AG230" s="8"/>
      <c r="AH230" s="8"/>
      <c r="AI230" s="8"/>
      <c r="AJ230" s="8"/>
      <c r="AK230" s="8">
        <v>9211755.73</v>
      </c>
      <c r="AL230" s="8"/>
      <c r="AM230" s="8"/>
      <c r="AN230" s="8"/>
      <c r="AO230" s="8"/>
      <c r="AP230" s="8"/>
      <c r="AQ230" s="8"/>
      <c r="AR230" s="8"/>
      <c r="AS230" s="8"/>
      <c r="AT230" s="8">
        <v>6226217.55</v>
      </c>
      <c r="AU230" s="8"/>
      <c r="AV230" s="8"/>
      <c r="AW230" s="8"/>
      <c r="AX230" s="8"/>
      <c r="AY230" s="8"/>
      <c r="AZ230" s="8">
        <f>N230+X230-AK230-AT230</f>
        <v>12567841.829999998</v>
      </c>
      <c r="BA230" s="8"/>
      <c r="BB230" s="8"/>
      <c r="BC230" s="8"/>
      <c r="BD230" s="8"/>
      <c r="BE230" s="8"/>
      <c r="BF230" s="8"/>
      <c r="BG230" s="8"/>
    </row>
    <row r="231" spans="1:59" ht="12" customHeight="1">
      <c r="A231" s="28" t="s">
        <v>66</v>
      </c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7">
        <f>N220+N228</f>
        <v>30139028.740000002</v>
      </c>
      <c r="O231" s="7"/>
      <c r="P231" s="7"/>
      <c r="Q231" s="7"/>
      <c r="R231" s="7"/>
      <c r="S231" s="7"/>
      <c r="T231" s="7"/>
      <c r="U231" s="7"/>
      <c r="V231" s="7"/>
      <c r="W231" s="7"/>
      <c r="X231" s="7">
        <f>X220+X228</f>
        <v>23729737.2</v>
      </c>
      <c r="Y231" s="7"/>
      <c r="Z231" s="7"/>
      <c r="AA231" s="7"/>
      <c r="AB231" s="7"/>
      <c r="AC231" s="7"/>
      <c r="AD231" s="7">
        <f>AD220+AD228</f>
        <v>17858237.880000003</v>
      </c>
      <c r="AE231" s="7"/>
      <c r="AF231" s="7"/>
      <c r="AG231" s="7"/>
      <c r="AH231" s="7"/>
      <c r="AI231" s="7"/>
      <c r="AJ231" s="7"/>
      <c r="AK231" s="7">
        <f>AK220+AK228</f>
        <v>17762995.23</v>
      </c>
      <c r="AL231" s="7"/>
      <c r="AM231" s="7"/>
      <c r="AN231" s="7"/>
      <c r="AO231" s="7"/>
      <c r="AP231" s="7"/>
      <c r="AQ231" s="7"/>
      <c r="AR231" s="7"/>
      <c r="AS231" s="7"/>
      <c r="AT231" s="7">
        <f>AT220+AT228</f>
        <v>9319335.7</v>
      </c>
      <c r="AU231" s="7"/>
      <c r="AV231" s="7"/>
      <c r="AW231" s="7"/>
      <c r="AX231" s="7"/>
      <c r="AY231" s="7"/>
      <c r="AZ231" s="7">
        <f>AZ220+AZ228</f>
        <v>26786435.01</v>
      </c>
      <c r="BA231" s="7"/>
      <c r="BB231" s="7"/>
      <c r="BC231" s="7"/>
      <c r="BD231" s="7"/>
      <c r="BE231" s="7"/>
      <c r="BF231" s="7"/>
      <c r="BG231" s="7"/>
    </row>
    <row r="232" spans="1:59" ht="0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</row>
    <row r="233" spans="1:59" ht="10.5" customHeight="1">
      <c r="A233" s="1"/>
      <c r="B233" s="1"/>
      <c r="C233" s="1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1"/>
      <c r="BF233" s="1"/>
      <c r="BG233" s="1"/>
    </row>
    <row r="234" spans="1:59" ht="2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</row>
    <row r="235" spans="1:59" ht="10.5" customHeight="1">
      <c r="A235" s="1"/>
      <c r="B235" s="1"/>
      <c r="C235" s="1"/>
      <c r="D235" s="20" t="s">
        <v>69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1"/>
      <c r="BF235" s="1"/>
      <c r="BG235" s="1"/>
    </row>
    <row r="236" spans="1:59" ht="78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</row>
    <row r="237" spans="1:59" ht="10.5" customHeight="1">
      <c r="A237" s="1"/>
      <c r="B237" s="1"/>
      <c r="C237" s="1"/>
      <c r="D237" s="1"/>
      <c r="E237" s="1"/>
      <c r="F237" s="1"/>
      <c r="G237" s="20" t="s">
        <v>70</v>
      </c>
      <c r="H237" s="20"/>
      <c r="I237" s="20"/>
      <c r="J237" s="20"/>
      <c r="K237" s="20"/>
      <c r="L237" s="20"/>
      <c r="M237" s="20"/>
      <c r="N237" s="20"/>
      <c r="O237" s="20"/>
      <c r="P237" s="1"/>
      <c r="Q237" s="1"/>
      <c r="R237" s="1"/>
      <c r="S237" s="1"/>
      <c r="T237" s="1"/>
      <c r="U237" s="1"/>
      <c r="V237" s="20" t="s">
        <v>80</v>
      </c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1"/>
      <c r="AI237" s="1"/>
      <c r="AJ237" s="1"/>
      <c r="AK237" s="1"/>
      <c r="AL237" s="1"/>
      <c r="AM237" s="1"/>
      <c r="AN237" s="20" t="s">
        <v>89</v>
      </c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1"/>
      <c r="BB237" s="1"/>
      <c r="BC237" s="1"/>
      <c r="BD237" s="1"/>
      <c r="BE237" s="1"/>
      <c r="BF237" s="1"/>
      <c r="BG237" s="1"/>
    </row>
    <row r="238" spans="1:59" ht="9" customHeight="1">
      <c r="A238" s="1"/>
      <c r="B238" s="1"/>
      <c r="C238" s="1"/>
      <c r="D238" s="1"/>
      <c r="E238" s="1"/>
      <c r="F238" s="1"/>
      <c r="G238" s="20" t="s">
        <v>71</v>
      </c>
      <c r="H238" s="20"/>
      <c r="I238" s="20"/>
      <c r="J238" s="20"/>
      <c r="K238" s="20"/>
      <c r="L238" s="20"/>
      <c r="M238" s="20"/>
      <c r="N238" s="20"/>
      <c r="O238" s="20"/>
      <c r="P238" s="1"/>
      <c r="Q238" s="1"/>
      <c r="R238" s="1"/>
      <c r="S238" s="1"/>
      <c r="T238" s="1"/>
      <c r="U238" s="1"/>
      <c r="V238" s="20" t="s">
        <v>81</v>
      </c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1"/>
      <c r="AI238" s="1"/>
      <c r="AJ238" s="1"/>
      <c r="AK238" s="1"/>
      <c r="AL238" s="1"/>
      <c r="AM238" s="1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1"/>
      <c r="BB238" s="1"/>
      <c r="BC238" s="1"/>
      <c r="BD238" s="1"/>
      <c r="BE238" s="1"/>
      <c r="BF238" s="1"/>
      <c r="BG238" s="1"/>
    </row>
    <row r="239" spans="1:59" ht="1.5" customHeight="1">
      <c r="A239" s="1"/>
      <c r="B239" s="1"/>
      <c r="C239" s="1"/>
      <c r="D239" s="1"/>
      <c r="E239" s="1"/>
      <c r="F239" s="1"/>
      <c r="G239" s="20"/>
      <c r="H239" s="20"/>
      <c r="I239" s="20"/>
      <c r="J239" s="20"/>
      <c r="K239" s="20"/>
      <c r="L239" s="20"/>
      <c r="M239" s="20"/>
      <c r="N239" s="20"/>
      <c r="O239" s="20"/>
      <c r="P239" s="1"/>
      <c r="Q239" s="1"/>
      <c r="R239" s="1"/>
      <c r="S239" s="1"/>
      <c r="T239" s="1"/>
      <c r="U239" s="1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1"/>
      <c r="AI239" s="1"/>
      <c r="AJ239" s="1"/>
      <c r="AK239" s="1"/>
      <c r="AL239" s="1"/>
      <c r="AM239" s="1"/>
      <c r="AN239" s="20" t="s">
        <v>90</v>
      </c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1"/>
      <c r="BB239" s="1"/>
      <c r="BC239" s="1"/>
      <c r="BD239" s="1"/>
      <c r="BE239" s="1"/>
      <c r="BF239" s="1"/>
      <c r="BG239" s="1"/>
    </row>
    <row r="240" spans="1:59" ht="9.75" customHeight="1">
      <c r="A240" s="1"/>
      <c r="B240" s="1"/>
      <c r="C240" s="1"/>
      <c r="D240" s="1"/>
      <c r="E240" s="1"/>
      <c r="F240" s="1"/>
      <c r="G240" s="20"/>
      <c r="H240" s="20"/>
      <c r="I240" s="20"/>
      <c r="J240" s="20"/>
      <c r="K240" s="20"/>
      <c r="L240" s="20"/>
      <c r="M240" s="20"/>
      <c r="N240" s="20"/>
      <c r="O240" s="20"/>
      <c r="P240" s="1"/>
      <c r="Q240" s="1"/>
      <c r="R240" s="1"/>
      <c r="S240" s="1"/>
      <c r="T240" s="1"/>
      <c r="U240" s="1"/>
      <c r="V240" s="20" t="s">
        <v>82</v>
      </c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1"/>
      <c r="AI240" s="1"/>
      <c r="AJ240" s="1"/>
      <c r="AK240" s="1"/>
      <c r="AL240" s="1"/>
      <c r="AM240" s="1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1"/>
      <c r="BB240" s="1"/>
      <c r="BC240" s="1"/>
      <c r="BD240" s="1"/>
      <c r="BE240" s="1"/>
      <c r="BF240" s="1"/>
      <c r="BG240" s="1"/>
    </row>
    <row r="241" spans="1:59" ht="1.5" customHeight="1">
      <c r="A241" s="1"/>
      <c r="B241" s="1"/>
      <c r="C241" s="1"/>
      <c r="D241" s="1"/>
      <c r="E241" s="1"/>
      <c r="F241" s="1"/>
      <c r="G241" s="20" t="s">
        <v>72</v>
      </c>
      <c r="H241" s="20"/>
      <c r="I241" s="20"/>
      <c r="J241" s="20"/>
      <c r="K241" s="20"/>
      <c r="L241" s="20"/>
      <c r="M241" s="20"/>
      <c r="N241" s="20"/>
      <c r="O241" s="20"/>
      <c r="P241" s="1"/>
      <c r="Q241" s="1"/>
      <c r="R241" s="1"/>
      <c r="S241" s="1"/>
      <c r="T241" s="1"/>
      <c r="U241" s="1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1"/>
      <c r="AI241" s="1"/>
      <c r="AJ241" s="1"/>
      <c r="AK241" s="1"/>
      <c r="AL241" s="1"/>
      <c r="AM241" s="1"/>
      <c r="AN241" s="20" t="s">
        <v>91</v>
      </c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1"/>
      <c r="BB241" s="1"/>
      <c r="BC241" s="1"/>
      <c r="BD241" s="1"/>
      <c r="BE241" s="1"/>
      <c r="BF241" s="1"/>
      <c r="BG241" s="1"/>
    </row>
    <row r="242" spans="1:59" ht="9" customHeight="1">
      <c r="A242" s="1"/>
      <c r="B242" s="1"/>
      <c r="C242" s="1"/>
      <c r="D242" s="1"/>
      <c r="E242" s="1"/>
      <c r="F242" s="1"/>
      <c r="G242" s="20"/>
      <c r="H242" s="20"/>
      <c r="I242" s="20"/>
      <c r="J242" s="20"/>
      <c r="K242" s="20"/>
      <c r="L242" s="20"/>
      <c r="M242" s="20"/>
      <c r="N242" s="20"/>
      <c r="O242" s="20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1"/>
      <c r="BB242" s="1"/>
      <c r="BC242" s="1"/>
      <c r="BD242" s="1"/>
      <c r="BE242" s="1"/>
      <c r="BF242" s="1"/>
      <c r="BG242" s="1"/>
    </row>
    <row r="243" spans="1:59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1:59" ht="10.5" customHeight="1">
      <c r="A244" s="24" t="s">
        <v>56</v>
      </c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</row>
    <row r="245" spans="1:59" ht="5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</row>
    <row r="246" spans="1:59" ht="10.5" customHeight="1">
      <c r="A246" s="24" t="s">
        <v>57</v>
      </c>
      <c r="B246" s="24"/>
      <c r="C246" s="24"/>
      <c r="D246" s="24"/>
      <c r="E246" s="24"/>
      <c r="F246" s="24"/>
      <c r="G246" s="24"/>
      <c r="H246" s="24"/>
      <c r="I246" s="24"/>
      <c r="J246" s="24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</row>
    <row r="247" spans="1:59" ht="10.5" customHeight="1">
      <c r="A247" s="26" t="s">
        <v>58</v>
      </c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</row>
    <row r="248" spans="1:59" ht="11.25" customHeight="1">
      <c r="A248" s="26" t="s">
        <v>59</v>
      </c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</row>
    <row r="249" spans="1:59" ht="10.5" customHeight="1">
      <c r="A249" s="26" t="s">
        <v>60</v>
      </c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</row>
    <row r="250" spans="1:59" ht="11.25" customHeight="1">
      <c r="A250" s="26" t="s">
        <v>61</v>
      </c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</row>
    <row r="251" spans="1:59" ht="9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</row>
    <row r="252" spans="1:59" ht="14.25" customHeight="1">
      <c r="A252" s="23" t="s">
        <v>67</v>
      </c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1"/>
    </row>
    <row r="253" spans="1:59" ht="14.25" customHeight="1">
      <c r="A253" s="29" t="s">
        <v>68</v>
      </c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3" t="s">
        <v>75</v>
      </c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9" t="s">
        <v>106</v>
      </c>
      <c r="AJ253" s="10"/>
      <c r="AK253" s="10"/>
      <c r="AL253" s="10"/>
      <c r="AM253" s="10"/>
      <c r="AN253" s="10"/>
      <c r="AO253" s="10"/>
      <c r="AP253" s="10"/>
      <c r="AQ253" s="10"/>
      <c r="AR253" s="9" t="s">
        <v>107</v>
      </c>
      <c r="AS253" s="10"/>
      <c r="AT253" s="10"/>
      <c r="AU253" s="10"/>
      <c r="AV253" s="10"/>
      <c r="AW253" s="10"/>
      <c r="AX253" s="10"/>
      <c r="AY253" s="9" t="s">
        <v>108</v>
      </c>
      <c r="AZ253" s="10"/>
      <c r="BA253" s="10"/>
      <c r="BB253" s="10"/>
      <c r="BC253" s="10"/>
      <c r="BD253" s="10"/>
      <c r="BE253" s="10"/>
      <c r="BF253" s="10"/>
      <c r="BG253" s="1"/>
    </row>
    <row r="254" spans="1:59" ht="36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2" t="s">
        <v>103</v>
      </c>
      <c r="U254" s="23"/>
      <c r="V254" s="23"/>
      <c r="W254" s="23"/>
      <c r="X254" s="23"/>
      <c r="Y254" s="23"/>
      <c r="Z254" s="23"/>
      <c r="AA254" s="22" t="s">
        <v>104</v>
      </c>
      <c r="AB254" s="23"/>
      <c r="AC254" s="23"/>
      <c r="AD254" s="23"/>
      <c r="AE254" s="23"/>
      <c r="AF254" s="23"/>
      <c r="AG254" s="23"/>
      <c r="AH254" s="23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"/>
    </row>
    <row r="255" spans="1:59" ht="2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</row>
    <row r="256" spans="1:59" ht="11.25" customHeight="1">
      <c r="A256" s="28" t="s">
        <v>41</v>
      </c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7">
        <f>T258+T260</f>
        <v>20981425.24</v>
      </c>
      <c r="U256" s="7"/>
      <c r="V256" s="7"/>
      <c r="W256" s="7"/>
      <c r="X256" s="7"/>
      <c r="Y256" s="7"/>
      <c r="Z256" s="7"/>
      <c r="AA256" s="7">
        <f>AA258+AA260</f>
        <v>27487476.439999998</v>
      </c>
      <c r="AB256" s="7"/>
      <c r="AC256" s="7"/>
      <c r="AD256" s="7"/>
      <c r="AE256" s="7"/>
      <c r="AF256" s="7"/>
      <c r="AG256" s="7"/>
      <c r="AH256" s="7"/>
      <c r="AI256" s="7">
        <f>AI258+AI260</f>
        <v>20963929.93</v>
      </c>
      <c r="AJ256" s="7"/>
      <c r="AK256" s="7"/>
      <c r="AL256" s="7"/>
      <c r="AM256" s="7"/>
      <c r="AN256" s="7"/>
      <c r="AO256" s="7"/>
      <c r="AP256" s="7"/>
      <c r="AQ256" s="7"/>
      <c r="AR256" s="7">
        <f>AR258+AR260</f>
        <v>797.9</v>
      </c>
      <c r="AS256" s="7"/>
      <c r="AT256" s="7"/>
      <c r="AU256" s="7"/>
      <c r="AV256" s="7"/>
      <c r="AW256" s="7"/>
      <c r="AX256" s="7"/>
      <c r="AY256" s="7">
        <f>AY258+AY260</f>
        <v>27504173.85</v>
      </c>
      <c r="AZ256" s="7"/>
      <c r="BA256" s="7"/>
      <c r="BB256" s="7"/>
      <c r="BC256" s="7"/>
      <c r="BD256" s="7"/>
      <c r="BE256" s="7"/>
      <c r="BF256" s="7"/>
      <c r="BG256" s="1"/>
    </row>
    <row r="257" spans="1:59" ht="0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</row>
    <row r="258" spans="1:59" ht="12" customHeight="1">
      <c r="A258" s="27" t="s">
        <v>64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8">
        <v>15674416.1</v>
      </c>
      <c r="U258" s="8"/>
      <c r="V258" s="8"/>
      <c r="W258" s="8"/>
      <c r="X258" s="8"/>
      <c r="Y258" s="8"/>
      <c r="Z258" s="8"/>
      <c r="AA258" s="8">
        <v>15497398.93</v>
      </c>
      <c r="AB258" s="8"/>
      <c r="AC258" s="8"/>
      <c r="AD258" s="8"/>
      <c r="AE258" s="8"/>
      <c r="AF258" s="8"/>
      <c r="AG258" s="8"/>
      <c r="AH258" s="8"/>
      <c r="AI258" s="8">
        <v>15673618.33</v>
      </c>
      <c r="AJ258" s="8"/>
      <c r="AK258" s="8"/>
      <c r="AL258" s="8"/>
      <c r="AM258" s="8"/>
      <c r="AN258" s="8"/>
      <c r="AO258" s="8"/>
      <c r="AP258" s="8"/>
      <c r="AQ258" s="8"/>
      <c r="AR258" s="8">
        <v>797.77</v>
      </c>
      <c r="AS258" s="8"/>
      <c r="AT258" s="8"/>
      <c r="AU258" s="8"/>
      <c r="AV258" s="8"/>
      <c r="AW258" s="8"/>
      <c r="AX258" s="8"/>
      <c r="AY258" s="8">
        <f>T258+AA258-AI258-AR258</f>
        <v>15497398.930000002</v>
      </c>
      <c r="AZ258" s="8"/>
      <c r="BA258" s="8"/>
      <c r="BB258" s="8"/>
      <c r="BC258" s="8"/>
      <c r="BD258" s="8"/>
      <c r="BE258" s="8"/>
      <c r="BF258" s="8"/>
      <c r="BG258" s="1"/>
    </row>
    <row r="259" spans="1:59" ht="0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</row>
    <row r="260" spans="1:59" ht="11.25" customHeight="1">
      <c r="A260" s="27" t="s">
        <v>44</v>
      </c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8">
        <v>5307009.14</v>
      </c>
      <c r="U260" s="8"/>
      <c r="V260" s="8"/>
      <c r="W260" s="8"/>
      <c r="X260" s="8"/>
      <c r="Y260" s="8"/>
      <c r="Z260" s="8"/>
      <c r="AA260" s="8">
        <v>11990077.51</v>
      </c>
      <c r="AB260" s="8"/>
      <c r="AC260" s="8"/>
      <c r="AD260" s="8"/>
      <c r="AE260" s="8"/>
      <c r="AF260" s="8"/>
      <c r="AG260" s="8"/>
      <c r="AH260" s="8"/>
      <c r="AI260" s="8">
        <v>5290311.6</v>
      </c>
      <c r="AJ260" s="8"/>
      <c r="AK260" s="8"/>
      <c r="AL260" s="8"/>
      <c r="AM260" s="8"/>
      <c r="AN260" s="8"/>
      <c r="AO260" s="8"/>
      <c r="AP260" s="8"/>
      <c r="AQ260" s="8"/>
      <c r="AR260" s="8">
        <v>0.13</v>
      </c>
      <c r="AS260" s="8"/>
      <c r="AT260" s="8"/>
      <c r="AU260" s="8"/>
      <c r="AV260" s="8"/>
      <c r="AW260" s="8"/>
      <c r="AX260" s="8"/>
      <c r="AY260" s="8">
        <f>T260+AA260-AI260-AR260</f>
        <v>12006774.919999998</v>
      </c>
      <c r="AZ260" s="8"/>
      <c r="BA260" s="8"/>
      <c r="BB260" s="8"/>
      <c r="BC260" s="8"/>
      <c r="BD260" s="8"/>
      <c r="BE260" s="8"/>
      <c r="BF260" s="8"/>
      <c r="BG260" s="1"/>
    </row>
    <row r="261" spans="1:59" ht="0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</row>
    <row r="262" spans="1:59" ht="11.25" customHeight="1">
      <c r="A262" s="28" t="s">
        <v>45</v>
      </c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7">
        <f>T264</f>
        <v>768751.41</v>
      </c>
      <c r="U262" s="7"/>
      <c r="V262" s="7"/>
      <c r="W262" s="7"/>
      <c r="X262" s="7"/>
      <c r="Y262" s="7"/>
      <c r="Z262" s="7"/>
      <c r="AA262" s="7">
        <f>AA264</f>
        <v>760306.73</v>
      </c>
      <c r="AB262" s="7"/>
      <c r="AC262" s="7"/>
      <c r="AD262" s="7"/>
      <c r="AE262" s="7"/>
      <c r="AF262" s="7"/>
      <c r="AG262" s="7"/>
      <c r="AH262" s="7"/>
      <c r="AI262" s="7">
        <f>AI264</f>
        <v>768748.41</v>
      </c>
      <c r="AJ262" s="7"/>
      <c r="AK262" s="7"/>
      <c r="AL262" s="7"/>
      <c r="AM262" s="7"/>
      <c r="AN262" s="7"/>
      <c r="AO262" s="7"/>
      <c r="AP262" s="7"/>
      <c r="AQ262" s="7"/>
      <c r="AR262" s="7">
        <v>0</v>
      </c>
      <c r="AS262" s="7"/>
      <c r="AT262" s="7"/>
      <c r="AU262" s="7"/>
      <c r="AV262" s="7"/>
      <c r="AW262" s="7"/>
      <c r="AX262" s="7"/>
      <c r="AY262" s="7">
        <f>AY264</f>
        <v>760309.7300000001</v>
      </c>
      <c r="AZ262" s="7"/>
      <c r="BA262" s="7"/>
      <c r="BB262" s="7"/>
      <c r="BC262" s="7"/>
      <c r="BD262" s="7"/>
      <c r="BE262" s="7"/>
      <c r="BF262" s="7"/>
      <c r="BG262" s="1"/>
    </row>
    <row r="263" spans="1:59" ht="0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</row>
    <row r="264" spans="1:59" ht="11.25" customHeight="1">
      <c r="A264" s="27" t="s">
        <v>46</v>
      </c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8">
        <v>768751.41</v>
      </c>
      <c r="U264" s="8"/>
      <c r="V264" s="8"/>
      <c r="W264" s="8"/>
      <c r="X264" s="8"/>
      <c r="Y264" s="8"/>
      <c r="Z264" s="8"/>
      <c r="AA264" s="8">
        <v>760306.73</v>
      </c>
      <c r="AB264" s="8"/>
      <c r="AC264" s="8"/>
      <c r="AD264" s="8"/>
      <c r="AE264" s="8"/>
      <c r="AF264" s="8"/>
      <c r="AG264" s="8"/>
      <c r="AH264" s="8"/>
      <c r="AI264" s="8">
        <v>768748.41</v>
      </c>
      <c r="AJ264" s="8"/>
      <c r="AK264" s="8"/>
      <c r="AL264" s="8"/>
      <c r="AM264" s="8"/>
      <c r="AN264" s="8"/>
      <c r="AO264" s="8"/>
      <c r="AP264" s="8"/>
      <c r="AQ264" s="8"/>
      <c r="AR264" s="8">
        <v>0</v>
      </c>
      <c r="AS264" s="8"/>
      <c r="AT264" s="8"/>
      <c r="AU264" s="8"/>
      <c r="AV264" s="8"/>
      <c r="AW264" s="8"/>
      <c r="AX264" s="8"/>
      <c r="AY264" s="8">
        <f>T264+AA264-AI264-AR264</f>
        <v>760309.7300000001</v>
      </c>
      <c r="AZ264" s="8"/>
      <c r="BA264" s="8"/>
      <c r="BB264" s="8"/>
      <c r="BC264" s="8"/>
      <c r="BD264" s="8"/>
      <c r="BE264" s="8"/>
      <c r="BF264" s="8"/>
      <c r="BG264" s="1"/>
    </row>
    <row r="265" spans="1:59" ht="0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</row>
    <row r="266" spans="1:59" ht="12" customHeight="1">
      <c r="A266" s="28" t="s">
        <v>66</v>
      </c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7">
        <f>T256+T262</f>
        <v>21750176.65</v>
      </c>
      <c r="U266" s="7"/>
      <c r="V266" s="7"/>
      <c r="W266" s="7"/>
      <c r="X266" s="7"/>
      <c r="Y266" s="7"/>
      <c r="Z266" s="7"/>
      <c r="AA266" s="7">
        <f>AA256+AA262</f>
        <v>28247783.169999998</v>
      </c>
      <c r="AB266" s="7"/>
      <c r="AC266" s="7"/>
      <c r="AD266" s="7"/>
      <c r="AE266" s="7"/>
      <c r="AF266" s="7"/>
      <c r="AG266" s="7"/>
      <c r="AH266" s="7"/>
      <c r="AI266" s="7">
        <f>AI256+AI262</f>
        <v>21732678.34</v>
      </c>
      <c r="AJ266" s="7"/>
      <c r="AK266" s="7"/>
      <c r="AL266" s="7"/>
      <c r="AM266" s="7"/>
      <c r="AN266" s="7"/>
      <c r="AO266" s="7"/>
      <c r="AP266" s="7"/>
      <c r="AQ266" s="7"/>
      <c r="AR266" s="7">
        <f>AR256+AR262</f>
        <v>797.9</v>
      </c>
      <c r="AS266" s="7"/>
      <c r="AT266" s="7"/>
      <c r="AU266" s="7"/>
      <c r="AV266" s="7"/>
      <c r="AW266" s="7"/>
      <c r="AX266" s="7"/>
      <c r="AY266" s="7">
        <f>AY256+AY262</f>
        <v>28264483.580000002</v>
      </c>
      <c r="AZ266" s="7"/>
      <c r="BA266" s="7"/>
      <c r="BB266" s="7"/>
      <c r="BC266" s="7"/>
      <c r="BD266" s="7"/>
      <c r="BE266" s="7"/>
      <c r="BF266" s="7"/>
      <c r="BG266" s="1"/>
    </row>
    <row r="267" spans="1:59" ht="11.25" customHeight="1">
      <c r="A267" s="1"/>
      <c r="B267" s="1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1"/>
      <c r="BC267" s="1"/>
      <c r="BD267" s="1"/>
      <c r="BE267" s="1"/>
      <c r="BF267" s="1"/>
      <c r="BG267" s="1"/>
    </row>
    <row r="268" spans="1:59" ht="1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1:59" ht="11.25" customHeight="1">
      <c r="A269" s="1"/>
      <c r="B269" s="1"/>
      <c r="C269" s="20" t="s">
        <v>69</v>
      </c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1"/>
      <c r="BC269" s="1"/>
      <c r="BD269" s="1"/>
      <c r="BE269" s="1"/>
      <c r="BF269" s="1"/>
      <c r="BG269" s="1"/>
    </row>
    <row r="270" spans="1:59" ht="33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1:59" ht="11.25" customHeight="1">
      <c r="A271" s="1"/>
      <c r="B271" s="1"/>
      <c r="C271" s="1"/>
      <c r="D271" s="1"/>
      <c r="E271" s="20" t="s">
        <v>70</v>
      </c>
      <c r="F271" s="20"/>
      <c r="G271" s="20"/>
      <c r="H271" s="20"/>
      <c r="I271" s="20"/>
      <c r="J271" s="20"/>
      <c r="K271" s="20"/>
      <c r="L271" s="20"/>
      <c r="M271" s="20"/>
      <c r="N271" s="1"/>
      <c r="O271" s="1"/>
      <c r="P271" s="1"/>
      <c r="Q271" s="1"/>
      <c r="R271" s="1"/>
      <c r="S271" s="20" t="s">
        <v>80</v>
      </c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1"/>
      <c r="AH271" s="1"/>
      <c r="AI271" s="1"/>
      <c r="AJ271" s="1"/>
      <c r="AK271" s="1"/>
      <c r="AL271" s="20" t="s">
        <v>89</v>
      </c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1:59" ht="9" customHeight="1">
      <c r="A272" s="1"/>
      <c r="B272" s="1"/>
      <c r="C272" s="1"/>
      <c r="D272" s="1"/>
      <c r="E272" s="20" t="s">
        <v>71</v>
      </c>
      <c r="F272" s="20"/>
      <c r="G272" s="20"/>
      <c r="H272" s="20"/>
      <c r="I272" s="20"/>
      <c r="J272" s="20"/>
      <c r="K272" s="20"/>
      <c r="L272" s="20"/>
      <c r="M272" s="20"/>
      <c r="N272" s="1"/>
      <c r="O272" s="1"/>
      <c r="P272" s="1"/>
      <c r="Q272" s="1"/>
      <c r="R272" s="1"/>
      <c r="S272" s="20" t="s">
        <v>81</v>
      </c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1"/>
      <c r="AH272" s="1"/>
      <c r="AI272" s="1"/>
      <c r="AJ272" s="1"/>
      <c r="AK272" s="1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1:59" ht="1.5" customHeight="1">
      <c r="A273" s="1"/>
      <c r="B273" s="1"/>
      <c r="C273" s="1"/>
      <c r="D273" s="1"/>
      <c r="E273" s="20"/>
      <c r="F273" s="20"/>
      <c r="G273" s="20"/>
      <c r="H273" s="20"/>
      <c r="I273" s="20"/>
      <c r="J273" s="20"/>
      <c r="K273" s="20"/>
      <c r="L273" s="20"/>
      <c r="M273" s="20"/>
      <c r="N273" s="1"/>
      <c r="O273" s="1"/>
      <c r="P273" s="1"/>
      <c r="Q273" s="1"/>
      <c r="R273" s="1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1"/>
      <c r="AH273" s="1"/>
      <c r="AI273" s="1"/>
      <c r="AJ273" s="1"/>
      <c r="AK273" s="1"/>
      <c r="AL273" s="20" t="s">
        <v>90</v>
      </c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1:59" ht="9.75" customHeight="1">
      <c r="A274" s="1"/>
      <c r="B274" s="1"/>
      <c r="C274" s="1"/>
      <c r="D274" s="1"/>
      <c r="E274" s="20"/>
      <c r="F274" s="20"/>
      <c r="G274" s="20"/>
      <c r="H274" s="20"/>
      <c r="I274" s="20"/>
      <c r="J274" s="20"/>
      <c r="K274" s="20"/>
      <c r="L274" s="20"/>
      <c r="M274" s="20"/>
      <c r="N274" s="1"/>
      <c r="O274" s="1"/>
      <c r="P274" s="1"/>
      <c r="Q274" s="1"/>
      <c r="R274" s="1"/>
      <c r="S274" s="20" t="s">
        <v>82</v>
      </c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1"/>
      <c r="AH274" s="1"/>
      <c r="AI274" s="1"/>
      <c r="AJ274" s="1"/>
      <c r="AK274" s="1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1"/>
      <c r="AY274" s="1"/>
      <c r="AZ274" s="1"/>
      <c r="BA274" s="1"/>
      <c r="BB274" s="1"/>
      <c r="BC274" s="1"/>
      <c r="BD274" s="1"/>
      <c r="BE274" s="1"/>
      <c r="BF274" s="1"/>
      <c r="BG274" s="1"/>
    </row>
    <row r="275" spans="1:59" ht="0.75" customHeight="1">
      <c r="A275" s="1"/>
      <c r="B275" s="1"/>
      <c r="C275" s="1"/>
      <c r="D275" s="1"/>
      <c r="E275" s="20" t="s">
        <v>72</v>
      </c>
      <c r="F275" s="20"/>
      <c r="G275" s="20"/>
      <c r="H275" s="20"/>
      <c r="I275" s="20"/>
      <c r="J275" s="20"/>
      <c r="K275" s="20"/>
      <c r="L275" s="20"/>
      <c r="M275" s="20"/>
      <c r="N275" s="1"/>
      <c r="O275" s="1"/>
      <c r="P275" s="1"/>
      <c r="Q275" s="1"/>
      <c r="R275" s="1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1"/>
      <c r="AH275" s="1"/>
      <c r="AI275" s="1"/>
      <c r="AJ275" s="1"/>
      <c r="AK275" s="1"/>
      <c r="AL275" s="20" t="s">
        <v>91</v>
      </c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1"/>
      <c r="AY275" s="1"/>
      <c r="AZ275" s="1"/>
      <c r="BA275" s="1"/>
      <c r="BB275" s="1"/>
      <c r="BC275" s="1"/>
      <c r="BD275" s="1"/>
      <c r="BE275" s="1"/>
      <c r="BF275" s="1"/>
      <c r="BG275" s="1"/>
    </row>
    <row r="276" spans="1:59" ht="9.75" customHeight="1">
      <c r="A276" s="1"/>
      <c r="B276" s="1"/>
      <c r="C276" s="1"/>
      <c r="D276" s="1"/>
      <c r="E276" s="20"/>
      <c r="F276" s="20"/>
      <c r="G276" s="20"/>
      <c r="H276" s="20"/>
      <c r="I276" s="20"/>
      <c r="J276" s="20"/>
      <c r="K276" s="20"/>
      <c r="L276" s="20"/>
      <c r="M276" s="20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1:59" ht="7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</row>
    <row r="278" spans="1:59" ht="11.25" customHeight="1">
      <c r="A278" s="24" t="s">
        <v>56</v>
      </c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</row>
    <row r="279" spans="1:59" ht="4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</row>
    <row r="280" spans="1:59" ht="10.5" customHeight="1">
      <c r="A280" s="24" t="s">
        <v>57</v>
      </c>
      <c r="B280" s="24"/>
      <c r="C280" s="24"/>
      <c r="D280" s="24"/>
      <c r="E280" s="24"/>
      <c r="F280" s="24"/>
      <c r="G280" s="24"/>
      <c r="H280" s="24"/>
      <c r="I280" s="24"/>
      <c r="J280" s="24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</row>
    <row r="281" spans="1:59" ht="11.25" customHeight="1">
      <c r="A281" s="26" t="s">
        <v>58</v>
      </c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</row>
    <row r="282" spans="1:59" ht="10.5" customHeight="1">
      <c r="A282" s="26" t="s">
        <v>59</v>
      </c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</row>
    <row r="283" spans="1:59" ht="11.25" customHeight="1">
      <c r="A283" s="26" t="s">
        <v>60</v>
      </c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</row>
    <row r="284" spans="1:59" ht="10.5" customHeight="1">
      <c r="A284" s="26" t="s">
        <v>61</v>
      </c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</row>
  </sheetData>
  <sheetProtection/>
  <mergeCells count="538">
    <mergeCell ref="A2:G9"/>
    <mergeCell ref="A10:G10"/>
    <mergeCell ref="A11:BG11"/>
    <mergeCell ref="A12:G12"/>
    <mergeCell ref="A13:AR13"/>
    <mergeCell ref="A14:L14"/>
    <mergeCell ref="H9:I9"/>
    <mergeCell ref="H10:I10"/>
    <mergeCell ref="H12:I12"/>
    <mergeCell ref="J2:AU3"/>
    <mergeCell ref="A24:Q25"/>
    <mergeCell ref="A27:Q28"/>
    <mergeCell ref="A30:Q31"/>
    <mergeCell ref="AC17:AL17"/>
    <mergeCell ref="AC18:AL18"/>
    <mergeCell ref="AC19:AL19"/>
    <mergeCell ref="AC21:AL22"/>
    <mergeCell ref="A33:Q33"/>
    <mergeCell ref="A35:Q36"/>
    <mergeCell ref="A38:Q39"/>
    <mergeCell ref="A41:Q43"/>
    <mergeCell ref="A44:Q45"/>
    <mergeCell ref="A46:Q47"/>
    <mergeCell ref="A49:Q50"/>
    <mergeCell ref="A52:Q53"/>
    <mergeCell ref="A55:Q56"/>
    <mergeCell ref="A58:Q59"/>
    <mergeCell ref="A61:Q63"/>
    <mergeCell ref="A64:Q64"/>
    <mergeCell ref="A66:Q67"/>
    <mergeCell ref="A69:Q70"/>
    <mergeCell ref="A72:Q73"/>
    <mergeCell ref="A74:Q75"/>
    <mergeCell ref="A77:Q80"/>
    <mergeCell ref="A81:Q82"/>
    <mergeCell ref="A84:Q85"/>
    <mergeCell ref="A87:Q88"/>
    <mergeCell ref="A89:Q90"/>
    <mergeCell ref="A92:Q92"/>
    <mergeCell ref="A94:Q95"/>
    <mergeCell ref="A97:Q98"/>
    <mergeCell ref="A100:Q101"/>
    <mergeCell ref="A102:Q105"/>
    <mergeCell ref="A106:Q107"/>
    <mergeCell ref="A109:Q110"/>
    <mergeCell ref="A112:Q113"/>
    <mergeCell ref="A115:Q116"/>
    <mergeCell ref="A117:Q118"/>
    <mergeCell ref="A120:Q120"/>
    <mergeCell ref="A122:Q123"/>
    <mergeCell ref="A125:Q128"/>
    <mergeCell ref="A129:Q130"/>
    <mergeCell ref="A151:Q153"/>
    <mergeCell ref="I136:P136"/>
    <mergeCell ref="I137:P139"/>
    <mergeCell ref="I140:P141"/>
    <mergeCell ref="A155:Q156"/>
    <mergeCell ref="A158:Q159"/>
    <mergeCell ref="A161:Q162"/>
    <mergeCell ref="A164:Q165"/>
    <mergeCell ref="A167:Q167"/>
    <mergeCell ref="A169:Q170"/>
    <mergeCell ref="A172:Q173"/>
    <mergeCell ref="A175:Q176"/>
    <mergeCell ref="A177:Q178"/>
    <mergeCell ref="A180:Q181"/>
    <mergeCell ref="A183:Q184"/>
    <mergeCell ref="A186:Q187"/>
    <mergeCell ref="A220:M220"/>
    <mergeCell ref="A189:Q190"/>
    <mergeCell ref="A192:Q192"/>
    <mergeCell ref="A194:Q195"/>
    <mergeCell ref="A208:T208"/>
    <mergeCell ref="A210:J210"/>
    <mergeCell ref="A211:AN211"/>
    <mergeCell ref="D197:BD197"/>
    <mergeCell ref="D199:BD199"/>
    <mergeCell ref="R189:Y190"/>
    <mergeCell ref="A224:M224"/>
    <mergeCell ref="A226:M226"/>
    <mergeCell ref="A228:M228"/>
    <mergeCell ref="A230:M230"/>
    <mergeCell ref="A231:M231"/>
    <mergeCell ref="A212:AN212"/>
    <mergeCell ref="A213:AN213"/>
    <mergeCell ref="A214:AN214"/>
    <mergeCell ref="A216:BG216"/>
    <mergeCell ref="A217:M218"/>
    <mergeCell ref="A244:T244"/>
    <mergeCell ref="A246:J246"/>
    <mergeCell ref="A247:AN247"/>
    <mergeCell ref="A248:AN248"/>
    <mergeCell ref="A249:AN249"/>
    <mergeCell ref="A250:AN250"/>
    <mergeCell ref="A252:BF252"/>
    <mergeCell ref="A253:S254"/>
    <mergeCell ref="A256:S256"/>
    <mergeCell ref="A258:S258"/>
    <mergeCell ref="A260:S260"/>
    <mergeCell ref="A262:S262"/>
    <mergeCell ref="AA260:AH260"/>
    <mergeCell ref="AA262:AH262"/>
    <mergeCell ref="AI260:AQ260"/>
    <mergeCell ref="AI262:AQ262"/>
    <mergeCell ref="A278:T278"/>
    <mergeCell ref="A280:J280"/>
    <mergeCell ref="A281:AN281"/>
    <mergeCell ref="A282:AN282"/>
    <mergeCell ref="T264:Z264"/>
    <mergeCell ref="T266:Z266"/>
    <mergeCell ref="AA264:AH264"/>
    <mergeCell ref="AA266:AH266"/>
    <mergeCell ref="A283:AN283"/>
    <mergeCell ref="A284:AN284"/>
    <mergeCell ref="B143:V143"/>
    <mergeCell ref="B145:K145"/>
    <mergeCell ref="B146:AP146"/>
    <mergeCell ref="B147:AP147"/>
    <mergeCell ref="B148:AP148"/>
    <mergeCell ref="B149:AP149"/>
    <mergeCell ref="C267:BA267"/>
    <mergeCell ref="C269:BA269"/>
    <mergeCell ref="E271:M271"/>
    <mergeCell ref="E272:M274"/>
    <mergeCell ref="E275:M276"/>
    <mergeCell ref="F132:BE132"/>
    <mergeCell ref="F134:BE134"/>
    <mergeCell ref="G201:O201"/>
    <mergeCell ref="G202:O204"/>
    <mergeCell ref="G205:O206"/>
    <mergeCell ref="A264:S264"/>
    <mergeCell ref="A266:S266"/>
    <mergeCell ref="G237:O237"/>
    <mergeCell ref="G238:O240"/>
    <mergeCell ref="G241:O242"/>
    <mergeCell ref="H2:I2"/>
    <mergeCell ref="H3:I3"/>
    <mergeCell ref="H4:I4"/>
    <mergeCell ref="H5:I5"/>
    <mergeCell ref="H6:I6"/>
    <mergeCell ref="H7:I7"/>
    <mergeCell ref="H8:I8"/>
    <mergeCell ref="J4:AU5"/>
    <mergeCell ref="J6:AU6"/>
    <mergeCell ref="J7:AU7"/>
    <mergeCell ref="J8:AU8"/>
    <mergeCell ref="J9:AU9"/>
    <mergeCell ref="J10:AU10"/>
    <mergeCell ref="J12:AU12"/>
    <mergeCell ref="N217:AC217"/>
    <mergeCell ref="N218:W218"/>
    <mergeCell ref="N220:W220"/>
    <mergeCell ref="N222:W222"/>
    <mergeCell ref="N224:W224"/>
    <mergeCell ref="R28:AB29"/>
    <mergeCell ref="R31:AB32"/>
    <mergeCell ref="R33:AB34"/>
    <mergeCell ref="R36:AB37"/>
    <mergeCell ref="N226:W226"/>
    <mergeCell ref="N228:W228"/>
    <mergeCell ref="N230:W230"/>
    <mergeCell ref="N231:W231"/>
    <mergeCell ref="O14:AA14"/>
    <mergeCell ref="R17:AB17"/>
    <mergeCell ref="R18:AB18"/>
    <mergeCell ref="R19:AB19"/>
    <mergeCell ref="R22:AB23"/>
    <mergeCell ref="R25:AB26"/>
    <mergeCell ref="R39:AB40"/>
    <mergeCell ref="R42:AB42"/>
    <mergeCell ref="R45:AB45"/>
    <mergeCell ref="R47:AB48"/>
    <mergeCell ref="R50:AB51"/>
    <mergeCell ref="R53:AB54"/>
    <mergeCell ref="R56:AB57"/>
    <mergeCell ref="R59:AB60"/>
    <mergeCell ref="R61:AB62"/>
    <mergeCell ref="R64:AB65"/>
    <mergeCell ref="R67:AB68"/>
    <mergeCell ref="R70:AB71"/>
    <mergeCell ref="R103:AB104"/>
    <mergeCell ref="R73:AB73"/>
    <mergeCell ref="R75:AB76"/>
    <mergeCell ref="R78:AB79"/>
    <mergeCell ref="R82:AB83"/>
    <mergeCell ref="R85:AB86"/>
    <mergeCell ref="R88:AB88"/>
    <mergeCell ref="R107:AB108"/>
    <mergeCell ref="R110:AB111"/>
    <mergeCell ref="R113:AB114"/>
    <mergeCell ref="R116:AB116"/>
    <mergeCell ref="R118:AB119"/>
    <mergeCell ref="R90:AB91"/>
    <mergeCell ref="R92:AB93"/>
    <mergeCell ref="R95:AB96"/>
    <mergeCell ref="R98:AB99"/>
    <mergeCell ref="R101:AB101"/>
    <mergeCell ref="R123:AB124"/>
    <mergeCell ref="R126:AB127"/>
    <mergeCell ref="R130:AB131"/>
    <mergeCell ref="R151:Y151"/>
    <mergeCell ref="R152:Y152"/>
    <mergeCell ref="R153:Y153"/>
    <mergeCell ref="R155:Y156"/>
    <mergeCell ref="R158:Y159"/>
    <mergeCell ref="R161:Y162"/>
    <mergeCell ref="R164:Y165"/>
    <mergeCell ref="R167:Y167"/>
    <mergeCell ref="R169:Y170"/>
    <mergeCell ref="R172:Y173"/>
    <mergeCell ref="R175:Y176"/>
    <mergeCell ref="R177:Y178"/>
    <mergeCell ref="R180:Y181"/>
    <mergeCell ref="R183:Y184"/>
    <mergeCell ref="R186:Y187"/>
    <mergeCell ref="R194:Y195"/>
    <mergeCell ref="S271:AF271"/>
    <mergeCell ref="S272:AF273"/>
    <mergeCell ref="S274:AF275"/>
    <mergeCell ref="T253:AH253"/>
    <mergeCell ref="T254:Z254"/>
    <mergeCell ref="T256:Z256"/>
    <mergeCell ref="T258:Z258"/>
    <mergeCell ref="T260:Z260"/>
    <mergeCell ref="T262:Z262"/>
    <mergeCell ref="V201:AG201"/>
    <mergeCell ref="V202:AG203"/>
    <mergeCell ref="V204:AG205"/>
    <mergeCell ref="V237:AG237"/>
    <mergeCell ref="V238:AG239"/>
    <mergeCell ref="V240:AG241"/>
    <mergeCell ref="X218:AC218"/>
    <mergeCell ref="X220:AC220"/>
    <mergeCell ref="X222:AC222"/>
    <mergeCell ref="X224:AC224"/>
    <mergeCell ref="X226:AC226"/>
    <mergeCell ref="X228:AC228"/>
    <mergeCell ref="X230:AC230"/>
    <mergeCell ref="X231:AC231"/>
    <mergeCell ref="Y136:AI136"/>
    <mergeCell ref="Y137:AI138"/>
    <mergeCell ref="Y139:AI140"/>
    <mergeCell ref="Z151:AD151"/>
    <mergeCell ref="Z152:AD152"/>
    <mergeCell ref="Z153:AD153"/>
    <mergeCell ref="Z155:AD156"/>
    <mergeCell ref="Z158:AD159"/>
    <mergeCell ref="Z161:AD162"/>
    <mergeCell ref="Z164:AD165"/>
    <mergeCell ref="Z167:AD167"/>
    <mergeCell ref="Z169:AD170"/>
    <mergeCell ref="Z172:AD173"/>
    <mergeCell ref="Z175:AD176"/>
    <mergeCell ref="Z177:AD178"/>
    <mergeCell ref="Z180:AD181"/>
    <mergeCell ref="Z183:AD184"/>
    <mergeCell ref="Z186:AD187"/>
    <mergeCell ref="Z189:AD190"/>
    <mergeCell ref="Z192:AD192"/>
    <mergeCell ref="Z194:AD195"/>
    <mergeCell ref="AA254:AH254"/>
    <mergeCell ref="AA256:AH256"/>
    <mergeCell ref="AA258:AH258"/>
    <mergeCell ref="AD226:AJ226"/>
    <mergeCell ref="AD228:AJ228"/>
    <mergeCell ref="AD230:AJ230"/>
    <mergeCell ref="AD231:AJ231"/>
    <mergeCell ref="AC24:AL25"/>
    <mergeCell ref="AC27:AL28"/>
    <mergeCell ref="AC30:AL31"/>
    <mergeCell ref="AC33:AL33"/>
    <mergeCell ref="AC35:AL36"/>
    <mergeCell ref="AC38:AL39"/>
    <mergeCell ref="AC41:AL42"/>
    <mergeCell ref="AC44:AL45"/>
    <mergeCell ref="AC46:AL47"/>
    <mergeCell ref="AC49:AL50"/>
    <mergeCell ref="AC52:AL53"/>
    <mergeCell ref="AC55:AL56"/>
    <mergeCell ref="AC58:AL59"/>
    <mergeCell ref="AC61:AL61"/>
    <mergeCell ref="AC64:AL64"/>
    <mergeCell ref="AC66:AL67"/>
    <mergeCell ref="AC69:AL70"/>
    <mergeCell ref="AC72:AL73"/>
    <mergeCell ref="AC106:AL107"/>
    <mergeCell ref="AC74:AL75"/>
    <mergeCell ref="AC77:AL78"/>
    <mergeCell ref="AC81:AL82"/>
    <mergeCell ref="AC84:AL85"/>
    <mergeCell ref="AC87:AL88"/>
    <mergeCell ref="AC89:AL90"/>
    <mergeCell ref="AC109:AL110"/>
    <mergeCell ref="AC112:AL113"/>
    <mergeCell ref="AC115:AL116"/>
    <mergeCell ref="AC117:AL118"/>
    <mergeCell ref="AC122:AL123"/>
    <mergeCell ref="AC92:AL92"/>
    <mergeCell ref="AC94:AL95"/>
    <mergeCell ref="AC97:AL98"/>
    <mergeCell ref="AC100:AL101"/>
    <mergeCell ref="AC102:AL103"/>
    <mergeCell ref="AC125:AL126"/>
    <mergeCell ref="AC129:AL130"/>
    <mergeCell ref="AD217:AJ218"/>
    <mergeCell ref="AD220:AJ220"/>
    <mergeCell ref="AD222:AJ222"/>
    <mergeCell ref="AD224:AJ224"/>
    <mergeCell ref="AE151:AL151"/>
    <mergeCell ref="AE152:AL152"/>
    <mergeCell ref="AE153:AL153"/>
    <mergeCell ref="AE156:AL157"/>
    <mergeCell ref="AE159:AL160"/>
    <mergeCell ref="AE162:AL163"/>
    <mergeCell ref="AE165:AL166"/>
    <mergeCell ref="AE167:AL168"/>
    <mergeCell ref="AE170:AL171"/>
    <mergeCell ref="AE173:AL174"/>
    <mergeCell ref="AE176:AL176"/>
    <mergeCell ref="AE178:AL179"/>
    <mergeCell ref="AE181:AL182"/>
    <mergeCell ref="AE184:AL185"/>
    <mergeCell ref="AE187:AL188"/>
    <mergeCell ref="AE190:AL191"/>
    <mergeCell ref="AE192:AL193"/>
    <mergeCell ref="AE195:AL196"/>
    <mergeCell ref="AF14:AR14"/>
    <mergeCell ref="AI253:AQ254"/>
    <mergeCell ref="AI256:AQ256"/>
    <mergeCell ref="AI258:AQ258"/>
    <mergeCell ref="AM33:AV33"/>
    <mergeCell ref="AM35:AV36"/>
    <mergeCell ref="AM38:AV39"/>
    <mergeCell ref="AM41:AV42"/>
    <mergeCell ref="AI264:AQ264"/>
    <mergeCell ref="AI266:AQ266"/>
    <mergeCell ref="AK217:AS218"/>
    <mergeCell ref="AK220:AS220"/>
    <mergeCell ref="AK222:AS222"/>
    <mergeCell ref="AK224:AS224"/>
    <mergeCell ref="AK226:AS226"/>
    <mergeCell ref="AK228:AS228"/>
    <mergeCell ref="AK230:AS230"/>
    <mergeCell ref="AK231:AS231"/>
    <mergeCell ref="AL271:AW272"/>
    <mergeCell ref="AL273:AW274"/>
    <mergeCell ref="AL275:AW276"/>
    <mergeCell ref="AM17:AV17"/>
    <mergeCell ref="AM18:AV18"/>
    <mergeCell ref="AM19:AV19"/>
    <mergeCell ref="AM21:AV22"/>
    <mergeCell ref="AM24:AV25"/>
    <mergeCell ref="AM27:AV28"/>
    <mergeCell ref="AM30:AV31"/>
    <mergeCell ref="AM44:AV45"/>
    <mergeCell ref="AM46:AV47"/>
    <mergeCell ref="AM49:AV50"/>
    <mergeCell ref="AM52:AV53"/>
    <mergeCell ref="AM55:AV56"/>
    <mergeCell ref="AM58:AV59"/>
    <mergeCell ref="AM61:AV61"/>
    <mergeCell ref="AM64:AV64"/>
    <mergeCell ref="AM66:AV67"/>
    <mergeCell ref="AM69:AV70"/>
    <mergeCell ref="AM72:AV73"/>
    <mergeCell ref="AM74:AV75"/>
    <mergeCell ref="AM77:AV78"/>
    <mergeCell ref="AM81:AV82"/>
    <mergeCell ref="AM84:AV85"/>
    <mergeCell ref="AM87:AV88"/>
    <mergeCell ref="AM89:AV90"/>
    <mergeCell ref="AM92:AV92"/>
    <mergeCell ref="AM94:AV95"/>
    <mergeCell ref="AM97:AV98"/>
    <mergeCell ref="AM100:AV101"/>
    <mergeCell ref="AM102:AV103"/>
    <mergeCell ref="AM106:AV107"/>
    <mergeCell ref="AM109:AV110"/>
    <mergeCell ref="AM112:AV113"/>
    <mergeCell ref="AM115:AV116"/>
    <mergeCell ref="AM117:AV118"/>
    <mergeCell ref="AM120:AV120"/>
    <mergeCell ref="AM122:AV123"/>
    <mergeCell ref="AM125:AV126"/>
    <mergeCell ref="AM129:AV130"/>
    <mergeCell ref="AM151:AT151"/>
    <mergeCell ref="AM152:AT152"/>
    <mergeCell ref="AM153:AT153"/>
    <mergeCell ref="AM155:AT156"/>
    <mergeCell ref="AM158:AT159"/>
    <mergeCell ref="AU152:BB152"/>
    <mergeCell ref="AU153:BB153"/>
    <mergeCell ref="AU155:BB156"/>
    <mergeCell ref="AU158:BB159"/>
    <mergeCell ref="AM161:AT162"/>
    <mergeCell ref="AM164:AT165"/>
    <mergeCell ref="AM167:AT167"/>
    <mergeCell ref="AM169:AT170"/>
    <mergeCell ref="AM172:AT173"/>
    <mergeCell ref="AM175:AT176"/>
    <mergeCell ref="AM177:AT178"/>
    <mergeCell ref="AM180:AT181"/>
    <mergeCell ref="AM183:AT184"/>
    <mergeCell ref="AM186:AT187"/>
    <mergeCell ref="AM189:AT190"/>
    <mergeCell ref="AM192:AT192"/>
    <mergeCell ref="AM194:AT195"/>
    <mergeCell ref="AN201:AZ202"/>
    <mergeCell ref="AN203:AZ204"/>
    <mergeCell ref="AN205:AZ206"/>
    <mergeCell ref="AN237:AZ238"/>
    <mergeCell ref="AN239:AZ240"/>
    <mergeCell ref="AU194:BB195"/>
    <mergeCell ref="D233:BD233"/>
    <mergeCell ref="D235:BD235"/>
    <mergeCell ref="A222:M222"/>
    <mergeCell ref="AN241:AZ242"/>
    <mergeCell ref="AP136:BC137"/>
    <mergeCell ref="AP138:BC139"/>
    <mergeCell ref="AP140:BC141"/>
    <mergeCell ref="AR253:AX254"/>
    <mergeCell ref="AR256:AX256"/>
    <mergeCell ref="AT228:AY228"/>
    <mergeCell ref="AT230:AY230"/>
    <mergeCell ref="AT231:AY231"/>
    <mergeCell ref="AU151:BB151"/>
    <mergeCell ref="AR258:AX258"/>
    <mergeCell ref="AR260:AX260"/>
    <mergeCell ref="AR262:AX262"/>
    <mergeCell ref="AR264:AX264"/>
    <mergeCell ref="AR266:AX266"/>
    <mergeCell ref="AT217:AY218"/>
    <mergeCell ref="AT220:AY220"/>
    <mergeCell ref="AT222:AY222"/>
    <mergeCell ref="AT224:AY224"/>
    <mergeCell ref="AT226:AY226"/>
    <mergeCell ref="AU161:BB162"/>
    <mergeCell ref="AU164:BB165"/>
    <mergeCell ref="AU167:BB167"/>
    <mergeCell ref="AU169:BB170"/>
    <mergeCell ref="AU172:BB173"/>
    <mergeCell ref="AU175:BB176"/>
    <mergeCell ref="AU177:BB178"/>
    <mergeCell ref="AU180:BB181"/>
    <mergeCell ref="AU183:BB184"/>
    <mergeCell ref="AU186:BB187"/>
    <mergeCell ref="AU189:BB190"/>
    <mergeCell ref="AU192:BB192"/>
    <mergeCell ref="AV2:BG2"/>
    <mergeCell ref="AV3:BG4"/>
    <mergeCell ref="AV5:BG6"/>
    <mergeCell ref="AV7:BG7"/>
    <mergeCell ref="AV8:BG8"/>
    <mergeCell ref="AV9:BG9"/>
    <mergeCell ref="AV10:BG10"/>
    <mergeCell ref="AV12:BG12"/>
    <mergeCell ref="AW17:BG17"/>
    <mergeCell ref="AW18:BG18"/>
    <mergeCell ref="AW19:BG19"/>
    <mergeCell ref="AW21:BG22"/>
    <mergeCell ref="A15:BG15"/>
    <mergeCell ref="A17:Q19"/>
    <mergeCell ref="A21:Q22"/>
    <mergeCell ref="AW24:BG25"/>
    <mergeCell ref="AW27:BG28"/>
    <mergeCell ref="AW30:BG31"/>
    <mergeCell ref="AW33:BG33"/>
    <mergeCell ref="AW35:BG36"/>
    <mergeCell ref="AW38:BG39"/>
    <mergeCell ref="AW41:BG42"/>
    <mergeCell ref="AW44:BG45"/>
    <mergeCell ref="AW46:BG47"/>
    <mergeCell ref="AW49:BG50"/>
    <mergeCell ref="AW52:BG53"/>
    <mergeCell ref="AW55:BG56"/>
    <mergeCell ref="AW58:BG59"/>
    <mergeCell ref="AW61:BG61"/>
    <mergeCell ref="AW64:BG64"/>
    <mergeCell ref="AW66:BG67"/>
    <mergeCell ref="AW69:BG70"/>
    <mergeCell ref="AW72:BG73"/>
    <mergeCell ref="AW74:BG75"/>
    <mergeCell ref="AW77:BG78"/>
    <mergeCell ref="AW81:BG82"/>
    <mergeCell ref="AW84:BG85"/>
    <mergeCell ref="AW87:BG88"/>
    <mergeCell ref="AW89:BG90"/>
    <mergeCell ref="AW92:BG92"/>
    <mergeCell ref="AW94:BG95"/>
    <mergeCell ref="AW97:BG98"/>
    <mergeCell ref="AW100:BG101"/>
    <mergeCell ref="AW102:BG103"/>
    <mergeCell ref="AW106:BG107"/>
    <mergeCell ref="AW109:BG110"/>
    <mergeCell ref="AW112:BG113"/>
    <mergeCell ref="AW115:BG116"/>
    <mergeCell ref="AW117:BG118"/>
    <mergeCell ref="AW120:BG120"/>
    <mergeCell ref="AW122:BG123"/>
    <mergeCell ref="AW125:BG126"/>
    <mergeCell ref="AW129:BG130"/>
    <mergeCell ref="AY253:BF254"/>
    <mergeCell ref="AY256:BF256"/>
    <mergeCell ref="AY258:BF258"/>
    <mergeCell ref="AY260:BF260"/>
    <mergeCell ref="AZ231:BG231"/>
    <mergeCell ref="BC151:BG151"/>
    <mergeCell ref="BC152:BG152"/>
    <mergeCell ref="BC153:BG153"/>
    <mergeCell ref="AY262:BF262"/>
    <mergeCell ref="AY264:BF264"/>
    <mergeCell ref="AY266:BF266"/>
    <mergeCell ref="AZ217:BG218"/>
    <mergeCell ref="AZ220:BG220"/>
    <mergeCell ref="AZ222:BG222"/>
    <mergeCell ref="AZ224:BG224"/>
    <mergeCell ref="AZ226:BG226"/>
    <mergeCell ref="AZ228:BG228"/>
    <mergeCell ref="AZ230:BG230"/>
    <mergeCell ref="BC180:BG181"/>
    <mergeCell ref="BC183:BG184"/>
    <mergeCell ref="BC186:BG187"/>
    <mergeCell ref="BC155:BG156"/>
    <mergeCell ref="BC158:BG159"/>
    <mergeCell ref="BC161:BG162"/>
    <mergeCell ref="BC164:BG165"/>
    <mergeCell ref="BC167:BG167"/>
    <mergeCell ref="BC169:BG170"/>
    <mergeCell ref="BC189:BG190"/>
    <mergeCell ref="BC192:BG192"/>
    <mergeCell ref="BC194:BG195"/>
    <mergeCell ref="R120:AB120"/>
    <mergeCell ref="R121:AB121"/>
    <mergeCell ref="AC120:AL121"/>
    <mergeCell ref="R192:Y193"/>
    <mergeCell ref="BC172:BG173"/>
    <mergeCell ref="BC175:BG176"/>
    <mergeCell ref="BC177:BG17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2022-03-22T19:24:32Z</cp:lastPrinted>
  <dcterms:created xsi:type="dcterms:W3CDTF">2022-03-04T17:09:17Z</dcterms:created>
  <dcterms:modified xsi:type="dcterms:W3CDTF">2022-03-22T19:26:36Z</dcterms:modified>
  <cp:category/>
  <cp:version/>
  <cp:contentType/>
  <cp:contentStatus/>
</cp:coreProperties>
</file>