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ário\Desktop\ARQUIVOS PARA LICITAÇÃO CRECHE FNDE NOVO PAC\PLANILHAS PARA OS EMPREITEIROS\"/>
    </mc:Choice>
  </mc:AlternateContent>
  <xr:revisionPtr revIDLastSave="0" documentId="13_ncr:1_{C350ECC7-31A0-4E8D-AFD8-5491D743D7FF}" xr6:coauthVersionLast="47" xr6:coauthVersionMax="47" xr10:uidLastSave="{00000000-0000-0000-0000-000000000000}"/>
  <bookViews>
    <workbookView xWindow="-28920" yWindow="45" windowWidth="29040" windowHeight="15720" xr2:uid="{7CA57E3B-1858-40CC-B051-8D16DB925D67}"/>
  </bookViews>
  <sheets>
    <sheet name="PLANILHA ORÇAMENTÁRIA" sheetId="1" r:id="rId1"/>
  </sheets>
  <definedNames>
    <definedName name="_xlnm._FilterDatabase" localSheetId="0" hidden="1">'PLANILHA ORÇAMENTÁRIA'!$I$6:$I$706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0" i="1" l="1"/>
  <c r="G699" i="1"/>
  <c r="G687" i="1"/>
  <c r="G688" i="1"/>
  <c r="G689" i="1"/>
  <c r="G690" i="1"/>
  <c r="G691" i="1"/>
  <c r="G692" i="1"/>
  <c r="G693" i="1"/>
  <c r="G694" i="1"/>
  <c r="G686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7" i="1"/>
  <c r="G662" i="1"/>
  <c r="G661" i="1"/>
  <c r="G656" i="1"/>
  <c r="G655" i="1"/>
  <c r="G646" i="1"/>
  <c r="G647" i="1"/>
  <c r="G648" i="1"/>
  <c r="G649" i="1"/>
  <c r="G650" i="1"/>
  <c r="G645" i="1"/>
  <c r="G639" i="1"/>
  <c r="G640" i="1"/>
  <c r="G638" i="1"/>
  <c r="G633" i="1"/>
  <c r="G632" i="1"/>
  <c r="G622" i="1"/>
  <c r="G623" i="1"/>
  <c r="G624" i="1"/>
  <c r="G625" i="1"/>
  <c r="G626" i="1"/>
  <c r="G627" i="1"/>
  <c r="G621" i="1"/>
  <c r="G614" i="1"/>
  <c r="G615" i="1"/>
  <c r="G616" i="1"/>
  <c r="G613" i="1"/>
  <c r="G605" i="1"/>
  <c r="G606" i="1"/>
  <c r="G607" i="1"/>
  <c r="G608" i="1"/>
  <c r="G604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586" i="1"/>
  <c r="G581" i="1"/>
  <c r="G580" i="1"/>
  <c r="G566" i="1"/>
  <c r="G567" i="1"/>
  <c r="G568" i="1"/>
  <c r="G569" i="1"/>
  <c r="G570" i="1"/>
  <c r="G571" i="1"/>
  <c r="G572" i="1"/>
  <c r="G573" i="1"/>
  <c r="G574" i="1"/>
  <c r="G575" i="1"/>
  <c r="G565" i="1"/>
  <c r="G553" i="1"/>
  <c r="G554" i="1"/>
  <c r="G555" i="1"/>
  <c r="G556" i="1"/>
  <c r="G557" i="1"/>
  <c r="G558" i="1"/>
  <c r="G559" i="1"/>
  <c r="G560" i="1"/>
  <c r="G552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34" i="1"/>
  <c r="G528" i="1"/>
  <c r="G529" i="1"/>
  <c r="G527" i="1"/>
  <c r="G521" i="1"/>
  <c r="G522" i="1"/>
  <c r="G520" i="1"/>
  <c r="G515" i="1"/>
  <c r="G514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497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59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26" i="1"/>
  <c r="G421" i="1"/>
  <c r="G420" i="1"/>
  <c r="G411" i="1"/>
  <c r="G412" i="1"/>
  <c r="G413" i="1"/>
  <c r="G414" i="1"/>
  <c r="G415" i="1"/>
  <c r="G410" i="1"/>
  <c r="G405" i="1"/>
  <c r="G396" i="1"/>
  <c r="G397" i="1"/>
  <c r="G398" i="1"/>
  <c r="G399" i="1"/>
  <c r="G400" i="1"/>
  <c r="G395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49" i="1"/>
  <c r="G344" i="1"/>
  <c r="G343" i="1"/>
  <c r="G338" i="1"/>
  <c r="G333" i="1"/>
  <c r="G332" i="1"/>
  <c r="G323" i="1"/>
  <c r="G324" i="1"/>
  <c r="G325" i="1"/>
  <c r="G326" i="1"/>
  <c r="G327" i="1"/>
  <c r="G322" i="1"/>
  <c r="G312" i="1"/>
  <c r="G313" i="1"/>
  <c r="G314" i="1"/>
  <c r="G315" i="1"/>
  <c r="G316" i="1"/>
  <c r="G317" i="1"/>
  <c r="G311" i="1"/>
  <c r="G296" i="1"/>
  <c r="G297" i="1"/>
  <c r="G298" i="1"/>
  <c r="G299" i="1"/>
  <c r="G300" i="1"/>
  <c r="G301" i="1"/>
  <c r="G302" i="1"/>
  <c r="G303" i="1"/>
  <c r="G304" i="1"/>
  <c r="G305" i="1"/>
  <c r="G306" i="1"/>
  <c r="G295" i="1"/>
  <c r="G290" i="1"/>
  <c r="G289" i="1"/>
  <c r="G274" i="1"/>
  <c r="G275" i="1"/>
  <c r="G276" i="1"/>
  <c r="G277" i="1"/>
  <c r="G278" i="1"/>
  <c r="G279" i="1"/>
  <c r="G280" i="1"/>
  <c r="G281" i="1"/>
  <c r="G282" i="1"/>
  <c r="G283" i="1"/>
  <c r="G284" i="1"/>
  <c r="G273" i="1"/>
  <c r="G268" i="1"/>
  <c r="G267" i="1"/>
  <c r="G258" i="1"/>
  <c r="G259" i="1"/>
  <c r="G260" i="1"/>
  <c r="G261" i="1"/>
  <c r="G262" i="1"/>
  <c r="G257" i="1"/>
  <c r="G252" i="1"/>
  <c r="G247" i="1"/>
  <c r="G248" i="1"/>
  <c r="G249" i="1"/>
  <c r="G250" i="1"/>
  <c r="G251" i="1"/>
  <c r="G246" i="1"/>
  <c r="G241" i="1"/>
  <c r="G236" i="1"/>
  <c r="G233" i="1"/>
  <c r="G234" i="1"/>
  <c r="G235" i="1"/>
  <c r="G228" i="1"/>
  <c r="G229" i="1"/>
  <c r="G230" i="1"/>
  <c r="G231" i="1"/>
  <c r="G232" i="1"/>
  <c r="G223" i="1"/>
  <c r="G224" i="1"/>
  <c r="G225" i="1"/>
  <c r="G226" i="1"/>
  <c r="G227" i="1"/>
  <c r="G222" i="1"/>
  <c r="G214" i="1"/>
  <c r="G215" i="1"/>
  <c r="G216" i="1"/>
  <c r="G217" i="1"/>
  <c r="G213" i="1"/>
  <c r="G207" i="1"/>
  <c r="G208" i="1"/>
  <c r="G206" i="1"/>
  <c r="G201" i="1"/>
  <c r="G200" i="1"/>
  <c r="G196" i="1"/>
  <c r="G197" i="1"/>
  <c r="G198" i="1"/>
  <c r="G199" i="1"/>
  <c r="G195" i="1"/>
  <c r="G189" i="1"/>
  <c r="G190" i="1"/>
  <c r="G188" i="1"/>
  <c r="G183" i="1"/>
  <c r="G175" i="1"/>
  <c r="G176" i="1"/>
  <c r="G177" i="1"/>
  <c r="G178" i="1"/>
  <c r="G174" i="1"/>
  <c r="G169" i="1"/>
  <c r="G162" i="1"/>
  <c r="G163" i="1"/>
  <c r="G164" i="1"/>
  <c r="G161" i="1"/>
  <c r="G154" i="1"/>
  <c r="G155" i="1"/>
  <c r="G156" i="1"/>
  <c r="G153" i="1"/>
  <c r="G148" i="1"/>
  <c r="G143" i="1"/>
  <c r="G139" i="1"/>
  <c r="G140" i="1"/>
  <c r="G141" i="1"/>
  <c r="G142" i="1"/>
  <c r="G138" i="1"/>
  <c r="G131" i="1"/>
  <c r="G132" i="1"/>
  <c r="G133" i="1"/>
  <c r="G130" i="1"/>
  <c r="G125" i="1"/>
  <c r="G117" i="1"/>
  <c r="G118" i="1"/>
  <c r="G119" i="1"/>
  <c r="G120" i="1"/>
  <c r="G116" i="1"/>
  <c r="G55" i="1"/>
  <c r="G49" i="1"/>
  <c r="G32" i="1"/>
  <c r="G108" i="1"/>
  <c r="G109" i="1"/>
  <c r="G110" i="1"/>
  <c r="G111" i="1"/>
  <c r="G107" i="1"/>
  <c r="G100" i="1"/>
  <c r="G101" i="1"/>
  <c r="G102" i="1"/>
  <c r="G99" i="1"/>
  <c r="G91" i="1"/>
  <c r="G92" i="1"/>
  <c r="G93" i="1"/>
  <c r="G94" i="1"/>
  <c r="G90" i="1"/>
  <c r="G85" i="1"/>
  <c r="G84" i="1"/>
  <c r="G83" i="1"/>
  <c r="G82" i="1"/>
  <c r="G81" i="1"/>
  <c r="G80" i="1"/>
  <c r="G79" i="1"/>
  <c r="G78" i="1"/>
  <c r="G77" i="1"/>
  <c r="G71" i="1"/>
  <c r="G70" i="1"/>
  <c r="G69" i="1"/>
  <c r="G68" i="1"/>
  <c r="G67" i="1"/>
  <c r="G66" i="1"/>
  <c r="G65" i="1"/>
  <c r="G64" i="1"/>
  <c r="G56" i="1"/>
  <c r="G57" i="1"/>
  <c r="G58" i="1"/>
  <c r="G47" i="1"/>
  <c r="G48" i="1"/>
  <c r="G50" i="1"/>
  <c r="G46" i="1"/>
  <c r="G40" i="1"/>
  <c r="G41" i="1"/>
  <c r="G39" i="1"/>
  <c r="G33" i="1"/>
  <c r="G34" i="1"/>
  <c r="G24" i="1"/>
  <c r="G25" i="1"/>
  <c r="G26" i="1"/>
  <c r="G27" i="1"/>
  <c r="G23" i="1"/>
  <c r="G11" i="1"/>
  <c r="G12" i="1"/>
  <c r="G13" i="1"/>
  <c r="G14" i="1"/>
  <c r="G15" i="1"/>
  <c r="G16" i="1"/>
  <c r="G17" i="1"/>
  <c r="G18" i="1"/>
  <c r="G10" i="1"/>
  <c r="H27" i="1"/>
  <c r="I27" i="1" s="1"/>
  <c r="P27" i="1" s="1"/>
  <c r="H24" i="1"/>
  <c r="I24" i="1" s="1"/>
  <c r="P24" i="1" s="1"/>
  <c r="H25" i="1"/>
  <c r="I25" i="1" s="1"/>
  <c r="P25" i="1" s="1"/>
  <c r="H26" i="1"/>
  <c r="I26" i="1" s="1"/>
  <c r="P26" i="1" s="1"/>
  <c r="H23" i="1"/>
  <c r="I23" i="1" s="1"/>
  <c r="P23" i="1" s="1"/>
  <c r="H16" i="1"/>
  <c r="I16" i="1" s="1"/>
  <c r="P16" i="1" s="1"/>
  <c r="H700" i="1"/>
  <c r="I700" i="1" s="1"/>
  <c r="P700" i="1" s="1"/>
  <c r="H687" i="1"/>
  <c r="I687" i="1" s="1"/>
  <c r="P687" i="1" s="1"/>
  <c r="H688" i="1"/>
  <c r="I688" i="1" s="1"/>
  <c r="P688" i="1" s="1"/>
  <c r="H689" i="1"/>
  <c r="I689" i="1" s="1"/>
  <c r="P689" i="1" s="1"/>
  <c r="H690" i="1"/>
  <c r="I690" i="1" s="1"/>
  <c r="P690" i="1" s="1"/>
  <c r="H691" i="1"/>
  <c r="I691" i="1" s="1"/>
  <c r="P691" i="1" s="1"/>
  <c r="H692" i="1"/>
  <c r="I692" i="1" s="1"/>
  <c r="P692" i="1" s="1"/>
  <c r="H693" i="1"/>
  <c r="I693" i="1" s="1"/>
  <c r="P693" i="1" s="1"/>
  <c r="H694" i="1"/>
  <c r="I694" i="1" s="1"/>
  <c r="P694" i="1" s="1"/>
  <c r="H668" i="1"/>
  <c r="I668" i="1" s="1"/>
  <c r="P668" i="1" s="1"/>
  <c r="H669" i="1"/>
  <c r="I669" i="1" s="1"/>
  <c r="P669" i="1" s="1"/>
  <c r="H670" i="1"/>
  <c r="I670" i="1" s="1"/>
  <c r="P670" i="1" s="1"/>
  <c r="H671" i="1"/>
  <c r="I671" i="1" s="1"/>
  <c r="P671" i="1" s="1"/>
  <c r="H672" i="1"/>
  <c r="I672" i="1" s="1"/>
  <c r="P672" i="1" s="1"/>
  <c r="H673" i="1"/>
  <c r="I673" i="1" s="1"/>
  <c r="P673" i="1" s="1"/>
  <c r="H674" i="1"/>
  <c r="I674" i="1" s="1"/>
  <c r="P674" i="1" s="1"/>
  <c r="H675" i="1"/>
  <c r="I675" i="1" s="1"/>
  <c r="P675" i="1" s="1"/>
  <c r="H676" i="1"/>
  <c r="I676" i="1" s="1"/>
  <c r="P676" i="1" s="1"/>
  <c r="H677" i="1"/>
  <c r="I677" i="1" s="1"/>
  <c r="P677" i="1" s="1"/>
  <c r="H678" i="1"/>
  <c r="I678" i="1" s="1"/>
  <c r="P678" i="1" s="1"/>
  <c r="H679" i="1"/>
  <c r="I679" i="1" s="1"/>
  <c r="P679" i="1" s="1"/>
  <c r="H680" i="1"/>
  <c r="I680" i="1" s="1"/>
  <c r="P680" i="1" s="1"/>
  <c r="H681" i="1"/>
  <c r="I681" i="1" s="1"/>
  <c r="P681" i="1" s="1"/>
  <c r="H662" i="1"/>
  <c r="I662" i="1" s="1"/>
  <c r="H656" i="1"/>
  <c r="I656" i="1" s="1"/>
  <c r="P656" i="1" s="1"/>
  <c r="H699" i="1"/>
  <c r="I699" i="1" s="1"/>
  <c r="H686" i="1"/>
  <c r="I686" i="1" s="1"/>
  <c r="H667" i="1"/>
  <c r="I667" i="1" s="1"/>
  <c r="H661" i="1"/>
  <c r="I661" i="1" s="1"/>
  <c r="P661" i="1" s="1"/>
  <c r="H655" i="1"/>
  <c r="I655" i="1" s="1"/>
  <c r="H646" i="1"/>
  <c r="I646" i="1" s="1"/>
  <c r="P646" i="1" s="1"/>
  <c r="H647" i="1"/>
  <c r="I647" i="1" s="1"/>
  <c r="P647" i="1" s="1"/>
  <c r="H648" i="1"/>
  <c r="I648" i="1" s="1"/>
  <c r="P648" i="1" s="1"/>
  <c r="H649" i="1"/>
  <c r="I649" i="1" s="1"/>
  <c r="P649" i="1" s="1"/>
  <c r="H650" i="1"/>
  <c r="I650" i="1" s="1"/>
  <c r="P650" i="1" s="1"/>
  <c r="H639" i="1"/>
  <c r="I639" i="1" s="1"/>
  <c r="P639" i="1" s="1"/>
  <c r="H640" i="1"/>
  <c r="I640" i="1" s="1"/>
  <c r="P640" i="1" s="1"/>
  <c r="H633" i="1"/>
  <c r="I633" i="1" s="1"/>
  <c r="P633" i="1" s="1"/>
  <c r="H645" i="1"/>
  <c r="I645" i="1" s="1"/>
  <c r="H638" i="1"/>
  <c r="I638" i="1" s="1"/>
  <c r="H632" i="1"/>
  <c r="I632" i="1" s="1"/>
  <c r="H622" i="1"/>
  <c r="I622" i="1" s="1"/>
  <c r="P622" i="1" s="1"/>
  <c r="H623" i="1"/>
  <c r="I623" i="1" s="1"/>
  <c r="P623" i="1" s="1"/>
  <c r="H624" i="1"/>
  <c r="I624" i="1" s="1"/>
  <c r="P624" i="1" s="1"/>
  <c r="H625" i="1"/>
  <c r="I625" i="1" s="1"/>
  <c r="P625" i="1" s="1"/>
  <c r="H626" i="1"/>
  <c r="I626" i="1" s="1"/>
  <c r="P626" i="1" s="1"/>
  <c r="H627" i="1"/>
  <c r="I627" i="1" s="1"/>
  <c r="P627" i="1" s="1"/>
  <c r="H621" i="1"/>
  <c r="I621" i="1" s="1"/>
  <c r="P621" i="1" s="1"/>
  <c r="H614" i="1"/>
  <c r="I614" i="1" s="1"/>
  <c r="P614" i="1" s="1"/>
  <c r="H615" i="1"/>
  <c r="I615" i="1" s="1"/>
  <c r="P615" i="1" s="1"/>
  <c r="H616" i="1"/>
  <c r="I616" i="1" s="1"/>
  <c r="P616" i="1" s="1"/>
  <c r="H613" i="1"/>
  <c r="I613" i="1" s="1"/>
  <c r="P613" i="1" s="1"/>
  <c r="P619" i="1"/>
  <c r="P611" i="1"/>
  <c r="H605" i="1"/>
  <c r="I605" i="1" s="1"/>
  <c r="P605" i="1" s="1"/>
  <c r="H606" i="1"/>
  <c r="I606" i="1" s="1"/>
  <c r="P606" i="1" s="1"/>
  <c r="H607" i="1"/>
  <c r="I607" i="1" s="1"/>
  <c r="P607" i="1" s="1"/>
  <c r="H608" i="1"/>
  <c r="I608" i="1" s="1"/>
  <c r="P608" i="1" s="1"/>
  <c r="H604" i="1"/>
  <c r="I604" i="1" s="1"/>
  <c r="H587" i="1"/>
  <c r="I587" i="1" s="1"/>
  <c r="P587" i="1" s="1"/>
  <c r="H588" i="1"/>
  <c r="I588" i="1" s="1"/>
  <c r="P588" i="1" s="1"/>
  <c r="H589" i="1"/>
  <c r="I589" i="1" s="1"/>
  <c r="P589" i="1" s="1"/>
  <c r="H590" i="1"/>
  <c r="I590" i="1" s="1"/>
  <c r="P590" i="1" s="1"/>
  <c r="H591" i="1"/>
  <c r="I591" i="1" s="1"/>
  <c r="P591" i="1" s="1"/>
  <c r="H592" i="1"/>
  <c r="I592" i="1" s="1"/>
  <c r="P592" i="1" s="1"/>
  <c r="H593" i="1"/>
  <c r="I593" i="1" s="1"/>
  <c r="P593" i="1" s="1"/>
  <c r="H594" i="1"/>
  <c r="I594" i="1" s="1"/>
  <c r="P594" i="1" s="1"/>
  <c r="H595" i="1"/>
  <c r="I595" i="1" s="1"/>
  <c r="P595" i="1" s="1"/>
  <c r="H596" i="1"/>
  <c r="I596" i="1" s="1"/>
  <c r="P596" i="1" s="1"/>
  <c r="H597" i="1"/>
  <c r="I597" i="1" s="1"/>
  <c r="P597" i="1" s="1"/>
  <c r="H598" i="1"/>
  <c r="I598" i="1" s="1"/>
  <c r="P598" i="1" s="1"/>
  <c r="H599" i="1"/>
  <c r="I599" i="1" s="1"/>
  <c r="P599" i="1" s="1"/>
  <c r="H586" i="1"/>
  <c r="I586" i="1" s="1"/>
  <c r="H581" i="1"/>
  <c r="I581" i="1" s="1"/>
  <c r="P581" i="1" s="1"/>
  <c r="H580" i="1"/>
  <c r="I580" i="1" s="1"/>
  <c r="H566" i="1"/>
  <c r="I566" i="1" s="1"/>
  <c r="P566" i="1" s="1"/>
  <c r="H567" i="1"/>
  <c r="I567" i="1" s="1"/>
  <c r="P567" i="1" s="1"/>
  <c r="H568" i="1"/>
  <c r="I568" i="1" s="1"/>
  <c r="P568" i="1" s="1"/>
  <c r="H569" i="1"/>
  <c r="I569" i="1" s="1"/>
  <c r="P569" i="1" s="1"/>
  <c r="H570" i="1"/>
  <c r="I570" i="1" s="1"/>
  <c r="P570" i="1" s="1"/>
  <c r="H571" i="1"/>
  <c r="I571" i="1" s="1"/>
  <c r="P571" i="1" s="1"/>
  <c r="H572" i="1"/>
  <c r="I572" i="1" s="1"/>
  <c r="P572" i="1" s="1"/>
  <c r="H573" i="1"/>
  <c r="I573" i="1" s="1"/>
  <c r="P573" i="1" s="1"/>
  <c r="H574" i="1"/>
  <c r="I574" i="1" s="1"/>
  <c r="P574" i="1" s="1"/>
  <c r="H575" i="1"/>
  <c r="I575" i="1" s="1"/>
  <c r="P575" i="1" s="1"/>
  <c r="H565" i="1"/>
  <c r="I565" i="1" s="1"/>
  <c r="H553" i="1"/>
  <c r="I553" i="1" s="1"/>
  <c r="P553" i="1" s="1"/>
  <c r="H554" i="1"/>
  <c r="I554" i="1" s="1"/>
  <c r="P554" i="1" s="1"/>
  <c r="H555" i="1"/>
  <c r="I555" i="1" s="1"/>
  <c r="P555" i="1" s="1"/>
  <c r="H556" i="1"/>
  <c r="I556" i="1" s="1"/>
  <c r="P556" i="1" s="1"/>
  <c r="H557" i="1"/>
  <c r="I557" i="1" s="1"/>
  <c r="P557" i="1" s="1"/>
  <c r="H558" i="1"/>
  <c r="I558" i="1" s="1"/>
  <c r="P558" i="1" s="1"/>
  <c r="H559" i="1"/>
  <c r="I559" i="1" s="1"/>
  <c r="P559" i="1" s="1"/>
  <c r="H560" i="1"/>
  <c r="I560" i="1" s="1"/>
  <c r="P560" i="1" s="1"/>
  <c r="H552" i="1"/>
  <c r="I552" i="1" s="1"/>
  <c r="H535" i="1"/>
  <c r="I535" i="1" s="1"/>
  <c r="P535" i="1" s="1"/>
  <c r="H536" i="1"/>
  <c r="I536" i="1" s="1"/>
  <c r="P536" i="1" s="1"/>
  <c r="H537" i="1"/>
  <c r="I537" i="1" s="1"/>
  <c r="P537" i="1" s="1"/>
  <c r="H538" i="1"/>
  <c r="I538" i="1" s="1"/>
  <c r="P538" i="1" s="1"/>
  <c r="H539" i="1"/>
  <c r="I539" i="1" s="1"/>
  <c r="P539" i="1" s="1"/>
  <c r="H540" i="1"/>
  <c r="I540" i="1" s="1"/>
  <c r="P540" i="1" s="1"/>
  <c r="H541" i="1"/>
  <c r="I541" i="1" s="1"/>
  <c r="P541" i="1" s="1"/>
  <c r="H542" i="1"/>
  <c r="I542" i="1" s="1"/>
  <c r="P542" i="1" s="1"/>
  <c r="H543" i="1"/>
  <c r="I543" i="1" s="1"/>
  <c r="P543" i="1" s="1"/>
  <c r="H544" i="1"/>
  <c r="I544" i="1" s="1"/>
  <c r="P544" i="1" s="1"/>
  <c r="H545" i="1"/>
  <c r="I545" i="1" s="1"/>
  <c r="P545" i="1" s="1"/>
  <c r="H546" i="1"/>
  <c r="I546" i="1" s="1"/>
  <c r="P546" i="1" s="1"/>
  <c r="H547" i="1"/>
  <c r="I547" i="1"/>
  <c r="P547" i="1" s="1"/>
  <c r="H534" i="1"/>
  <c r="I534" i="1" s="1"/>
  <c r="H528" i="1"/>
  <c r="I528" i="1" s="1"/>
  <c r="P528" i="1" s="1"/>
  <c r="H529" i="1"/>
  <c r="I529" i="1" s="1"/>
  <c r="P529" i="1" s="1"/>
  <c r="H527" i="1"/>
  <c r="I527" i="1" s="1"/>
  <c r="H521" i="1"/>
  <c r="I521" i="1" s="1"/>
  <c r="P521" i="1" s="1"/>
  <c r="H522" i="1"/>
  <c r="I522" i="1" s="1"/>
  <c r="P522" i="1" s="1"/>
  <c r="H520" i="1"/>
  <c r="I520" i="1" s="1"/>
  <c r="P520" i="1" s="1"/>
  <c r="H515" i="1"/>
  <c r="I515" i="1" s="1"/>
  <c r="P515" i="1" s="1"/>
  <c r="H514" i="1"/>
  <c r="I514" i="1" s="1"/>
  <c r="H498" i="1"/>
  <c r="I498" i="1" s="1"/>
  <c r="P498" i="1" s="1"/>
  <c r="H499" i="1"/>
  <c r="I499" i="1" s="1"/>
  <c r="P499" i="1" s="1"/>
  <c r="H500" i="1"/>
  <c r="I500" i="1" s="1"/>
  <c r="P500" i="1" s="1"/>
  <c r="H501" i="1"/>
  <c r="I501" i="1" s="1"/>
  <c r="P501" i="1" s="1"/>
  <c r="H502" i="1"/>
  <c r="I502" i="1" s="1"/>
  <c r="P502" i="1" s="1"/>
  <c r="H503" i="1"/>
  <c r="I503" i="1" s="1"/>
  <c r="P503" i="1" s="1"/>
  <c r="H504" i="1"/>
  <c r="I504" i="1" s="1"/>
  <c r="P504" i="1" s="1"/>
  <c r="H505" i="1"/>
  <c r="I505" i="1" s="1"/>
  <c r="P505" i="1" s="1"/>
  <c r="H506" i="1"/>
  <c r="I506" i="1" s="1"/>
  <c r="P506" i="1" s="1"/>
  <c r="H507" i="1"/>
  <c r="I507" i="1" s="1"/>
  <c r="P507" i="1" s="1"/>
  <c r="H508" i="1"/>
  <c r="I508" i="1" s="1"/>
  <c r="P508" i="1" s="1"/>
  <c r="H509" i="1"/>
  <c r="I509" i="1" s="1"/>
  <c r="P509" i="1" s="1"/>
  <c r="H497" i="1"/>
  <c r="I497" i="1" s="1"/>
  <c r="H460" i="1"/>
  <c r="I460" i="1" s="1"/>
  <c r="P460" i="1" s="1"/>
  <c r="H461" i="1"/>
  <c r="I461" i="1" s="1"/>
  <c r="P461" i="1" s="1"/>
  <c r="H462" i="1"/>
  <c r="I462" i="1" s="1"/>
  <c r="P462" i="1" s="1"/>
  <c r="H463" i="1"/>
  <c r="I463" i="1" s="1"/>
  <c r="P463" i="1" s="1"/>
  <c r="H464" i="1"/>
  <c r="I464" i="1" s="1"/>
  <c r="P464" i="1" s="1"/>
  <c r="H465" i="1"/>
  <c r="I465" i="1" s="1"/>
  <c r="P465" i="1" s="1"/>
  <c r="H466" i="1"/>
  <c r="I466" i="1" s="1"/>
  <c r="P466" i="1" s="1"/>
  <c r="H467" i="1"/>
  <c r="I467" i="1" s="1"/>
  <c r="P467" i="1" s="1"/>
  <c r="H468" i="1"/>
  <c r="I468" i="1" s="1"/>
  <c r="P468" i="1" s="1"/>
  <c r="H469" i="1"/>
  <c r="I469" i="1" s="1"/>
  <c r="P469" i="1" s="1"/>
  <c r="H470" i="1"/>
  <c r="I470" i="1" s="1"/>
  <c r="P470" i="1" s="1"/>
  <c r="H471" i="1"/>
  <c r="I471" i="1" s="1"/>
  <c r="P471" i="1" s="1"/>
  <c r="H472" i="1"/>
  <c r="I472" i="1" s="1"/>
  <c r="P472" i="1" s="1"/>
  <c r="H473" i="1"/>
  <c r="I473" i="1" s="1"/>
  <c r="P473" i="1" s="1"/>
  <c r="H474" i="1"/>
  <c r="I474" i="1" s="1"/>
  <c r="P474" i="1" s="1"/>
  <c r="H475" i="1"/>
  <c r="I475" i="1" s="1"/>
  <c r="P475" i="1" s="1"/>
  <c r="H476" i="1"/>
  <c r="I476" i="1" s="1"/>
  <c r="P476" i="1" s="1"/>
  <c r="H477" i="1"/>
  <c r="I477" i="1" s="1"/>
  <c r="P477" i="1" s="1"/>
  <c r="H478" i="1"/>
  <c r="I478" i="1" s="1"/>
  <c r="P478" i="1" s="1"/>
  <c r="H479" i="1"/>
  <c r="I479" i="1" s="1"/>
  <c r="P479" i="1" s="1"/>
  <c r="H480" i="1"/>
  <c r="I480" i="1" s="1"/>
  <c r="P480" i="1" s="1"/>
  <c r="H481" i="1"/>
  <c r="I481" i="1" s="1"/>
  <c r="P481" i="1" s="1"/>
  <c r="H482" i="1"/>
  <c r="I482" i="1" s="1"/>
  <c r="P482" i="1" s="1"/>
  <c r="H483" i="1"/>
  <c r="I483" i="1" s="1"/>
  <c r="P483" i="1" s="1"/>
  <c r="H484" i="1"/>
  <c r="I484" i="1" s="1"/>
  <c r="P484" i="1" s="1"/>
  <c r="H485" i="1"/>
  <c r="I485" i="1" s="1"/>
  <c r="P485" i="1" s="1"/>
  <c r="H486" i="1"/>
  <c r="I486" i="1" s="1"/>
  <c r="P486" i="1" s="1"/>
  <c r="H487" i="1"/>
  <c r="I487" i="1" s="1"/>
  <c r="P487" i="1" s="1"/>
  <c r="H488" i="1"/>
  <c r="I488" i="1" s="1"/>
  <c r="P488" i="1" s="1"/>
  <c r="H489" i="1"/>
  <c r="I489" i="1" s="1"/>
  <c r="P489" i="1" s="1"/>
  <c r="H490" i="1"/>
  <c r="I490" i="1" s="1"/>
  <c r="P490" i="1" s="1"/>
  <c r="H491" i="1"/>
  <c r="I491" i="1" s="1"/>
  <c r="P491" i="1" s="1"/>
  <c r="H492" i="1"/>
  <c r="I492" i="1" s="1"/>
  <c r="P492" i="1" s="1"/>
  <c r="H459" i="1"/>
  <c r="I459" i="1" s="1"/>
  <c r="H427" i="1"/>
  <c r="I427" i="1" s="1"/>
  <c r="P427" i="1" s="1"/>
  <c r="H428" i="1"/>
  <c r="I428" i="1" s="1"/>
  <c r="P428" i="1" s="1"/>
  <c r="H429" i="1"/>
  <c r="I429" i="1" s="1"/>
  <c r="P429" i="1" s="1"/>
  <c r="H430" i="1"/>
  <c r="I430" i="1" s="1"/>
  <c r="P430" i="1" s="1"/>
  <c r="H431" i="1"/>
  <c r="I431" i="1" s="1"/>
  <c r="P431" i="1" s="1"/>
  <c r="H432" i="1"/>
  <c r="I432" i="1" s="1"/>
  <c r="P432" i="1" s="1"/>
  <c r="H433" i="1"/>
  <c r="I433" i="1" s="1"/>
  <c r="P433" i="1" s="1"/>
  <c r="H434" i="1"/>
  <c r="I434" i="1" s="1"/>
  <c r="P434" i="1" s="1"/>
  <c r="H435" i="1"/>
  <c r="I435" i="1" s="1"/>
  <c r="P435" i="1" s="1"/>
  <c r="H436" i="1"/>
  <c r="I436" i="1" s="1"/>
  <c r="P436" i="1" s="1"/>
  <c r="H437" i="1"/>
  <c r="I437" i="1" s="1"/>
  <c r="P437" i="1" s="1"/>
  <c r="H438" i="1"/>
  <c r="I438" i="1" s="1"/>
  <c r="P438" i="1" s="1"/>
  <c r="H439" i="1"/>
  <c r="I439" i="1" s="1"/>
  <c r="P439" i="1" s="1"/>
  <c r="H440" i="1"/>
  <c r="I440" i="1" s="1"/>
  <c r="P440" i="1" s="1"/>
  <c r="H441" i="1"/>
  <c r="I441" i="1" s="1"/>
  <c r="P441" i="1" s="1"/>
  <c r="H442" i="1"/>
  <c r="I442" i="1" s="1"/>
  <c r="P442" i="1" s="1"/>
  <c r="H443" i="1"/>
  <c r="I443" i="1" s="1"/>
  <c r="P443" i="1" s="1"/>
  <c r="H444" i="1"/>
  <c r="I444" i="1" s="1"/>
  <c r="P444" i="1" s="1"/>
  <c r="H445" i="1"/>
  <c r="I445" i="1" s="1"/>
  <c r="P445" i="1" s="1"/>
  <c r="H446" i="1"/>
  <c r="I446" i="1" s="1"/>
  <c r="P446" i="1" s="1"/>
  <c r="H447" i="1"/>
  <c r="I447" i="1" s="1"/>
  <c r="P447" i="1" s="1"/>
  <c r="H448" i="1"/>
  <c r="I448" i="1" s="1"/>
  <c r="P448" i="1" s="1"/>
  <c r="H449" i="1"/>
  <c r="I449" i="1" s="1"/>
  <c r="P449" i="1" s="1"/>
  <c r="H450" i="1"/>
  <c r="I450" i="1" s="1"/>
  <c r="P450" i="1" s="1"/>
  <c r="H451" i="1"/>
  <c r="I451" i="1" s="1"/>
  <c r="P451" i="1" s="1"/>
  <c r="H452" i="1"/>
  <c r="I452" i="1" s="1"/>
  <c r="P452" i="1" s="1"/>
  <c r="H453" i="1"/>
  <c r="I453" i="1" s="1"/>
  <c r="P453" i="1" s="1"/>
  <c r="H454" i="1"/>
  <c r="I454" i="1" s="1"/>
  <c r="P454" i="1" s="1"/>
  <c r="H426" i="1"/>
  <c r="I426" i="1" s="1"/>
  <c r="H421" i="1"/>
  <c r="I421" i="1" s="1"/>
  <c r="P421" i="1" s="1"/>
  <c r="H420" i="1"/>
  <c r="I420" i="1" s="1"/>
  <c r="H411" i="1"/>
  <c r="I411" i="1" s="1"/>
  <c r="P411" i="1" s="1"/>
  <c r="H412" i="1"/>
  <c r="I412" i="1" s="1"/>
  <c r="P412" i="1" s="1"/>
  <c r="H413" i="1"/>
  <c r="I413" i="1" s="1"/>
  <c r="P413" i="1" s="1"/>
  <c r="H414" i="1"/>
  <c r="I414" i="1" s="1"/>
  <c r="P414" i="1" s="1"/>
  <c r="H415" i="1"/>
  <c r="I415" i="1"/>
  <c r="P415" i="1" s="1"/>
  <c r="H410" i="1"/>
  <c r="I410" i="1" s="1"/>
  <c r="H405" i="1"/>
  <c r="I405" i="1" s="1"/>
  <c r="P405" i="1" s="1"/>
  <c r="H396" i="1"/>
  <c r="I396" i="1" s="1"/>
  <c r="P396" i="1" s="1"/>
  <c r="H397" i="1"/>
  <c r="I397" i="1" s="1"/>
  <c r="P397" i="1" s="1"/>
  <c r="H398" i="1"/>
  <c r="I398" i="1" s="1"/>
  <c r="P398" i="1" s="1"/>
  <c r="H399" i="1"/>
  <c r="I399" i="1" s="1"/>
  <c r="P399" i="1" s="1"/>
  <c r="H400" i="1"/>
  <c r="I400" i="1" s="1"/>
  <c r="P400" i="1" s="1"/>
  <c r="H395" i="1"/>
  <c r="I395" i="1" s="1"/>
  <c r="H376" i="1"/>
  <c r="I376" i="1" s="1"/>
  <c r="P376" i="1" s="1"/>
  <c r="H377" i="1"/>
  <c r="I377" i="1" s="1"/>
  <c r="P377" i="1" s="1"/>
  <c r="H378" i="1"/>
  <c r="I378" i="1" s="1"/>
  <c r="P378" i="1" s="1"/>
  <c r="H379" i="1"/>
  <c r="I379" i="1" s="1"/>
  <c r="P379" i="1" s="1"/>
  <c r="H380" i="1"/>
  <c r="I380" i="1" s="1"/>
  <c r="P380" i="1" s="1"/>
  <c r="H381" i="1"/>
  <c r="I381" i="1" s="1"/>
  <c r="P381" i="1" s="1"/>
  <c r="H382" i="1"/>
  <c r="I382" i="1" s="1"/>
  <c r="P382" i="1" s="1"/>
  <c r="H383" i="1"/>
  <c r="I383" i="1" s="1"/>
  <c r="P383" i="1" s="1"/>
  <c r="H384" i="1"/>
  <c r="I384" i="1" s="1"/>
  <c r="P384" i="1" s="1"/>
  <c r="H385" i="1"/>
  <c r="I385" i="1" s="1"/>
  <c r="P385" i="1" s="1"/>
  <c r="H386" i="1"/>
  <c r="I386" i="1" s="1"/>
  <c r="P386" i="1" s="1"/>
  <c r="H387" i="1"/>
  <c r="I387" i="1" s="1"/>
  <c r="P387" i="1" s="1"/>
  <c r="H388" i="1"/>
  <c r="I388" i="1" s="1"/>
  <c r="P388" i="1" s="1"/>
  <c r="H389" i="1"/>
  <c r="I389" i="1" s="1"/>
  <c r="P389" i="1" s="1"/>
  <c r="H390" i="1"/>
  <c r="I390" i="1" s="1"/>
  <c r="P390" i="1" s="1"/>
  <c r="H350" i="1"/>
  <c r="I350" i="1" s="1"/>
  <c r="P350" i="1" s="1"/>
  <c r="H351" i="1"/>
  <c r="I351" i="1" s="1"/>
  <c r="P351" i="1" s="1"/>
  <c r="H352" i="1"/>
  <c r="I352" i="1" s="1"/>
  <c r="P352" i="1" s="1"/>
  <c r="H353" i="1"/>
  <c r="I353" i="1" s="1"/>
  <c r="P353" i="1" s="1"/>
  <c r="H354" i="1"/>
  <c r="I354" i="1" s="1"/>
  <c r="H355" i="1"/>
  <c r="I355" i="1" s="1"/>
  <c r="P355" i="1" s="1"/>
  <c r="H356" i="1"/>
  <c r="I356" i="1" s="1"/>
  <c r="P356" i="1" s="1"/>
  <c r="H357" i="1"/>
  <c r="I357" i="1" s="1"/>
  <c r="P357" i="1" s="1"/>
  <c r="H358" i="1"/>
  <c r="I358" i="1" s="1"/>
  <c r="P358" i="1" s="1"/>
  <c r="H359" i="1"/>
  <c r="I359" i="1" s="1"/>
  <c r="P359" i="1" s="1"/>
  <c r="H360" i="1"/>
  <c r="I360" i="1" s="1"/>
  <c r="P360" i="1" s="1"/>
  <c r="H361" i="1"/>
  <c r="I361" i="1" s="1"/>
  <c r="P361" i="1" s="1"/>
  <c r="H362" i="1"/>
  <c r="I362" i="1" s="1"/>
  <c r="P362" i="1" s="1"/>
  <c r="H363" i="1"/>
  <c r="I363" i="1" s="1"/>
  <c r="P363" i="1" s="1"/>
  <c r="H364" i="1"/>
  <c r="I364" i="1" s="1"/>
  <c r="P364" i="1" s="1"/>
  <c r="H365" i="1"/>
  <c r="I365" i="1" s="1"/>
  <c r="P365" i="1" s="1"/>
  <c r="H366" i="1"/>
  <c r="I366" i="1" s="1"/>
  <c r="P366" i="1" s="1"/>
  <c r="H367" i="1"/>
  <c r="I367" i="1" s="1"/>
  <c r="P367" i="1" s="1"/>
  <c r="H368" i="1"/>
  <c r="I368" i="1" s="1"/>
  <c r="P368" i="1" s="1"/>
  <c r="H369" i="1"/>
  <c r="I369" i="1" s="1"/>
  <c r="P369" i="1" s="1"/>
  <c r="H370" i="1"/>
  <c r="I370" i="1" s="1"/>
  <c r="P370" i="1" s="1"/>
  <c r="H371" i="1"/>
  <c r="I371" i="1" s="1"/>
  <c r="P371" i="1" s="1"/>
  <c r="H372" i="1"/>
  <c r="I372" i="1" s="1"/>
  <c r="P372" i="1" s="1"/>
  <c r="H373" i="1"/>
  <c r="I373" i="1" s="1"/>
  <c r="P373" i="1" s="1"/>
  <c r="H374" i="1"/>
  <c r="I374" i="1" s="1"/>
  <c r="P374" i="1" s="1"/>
  <c r="H375" i="1"/>
  <c r="I375" i="1" s="1"/>
  <c r="P375" i="1" s="1"/>
  <c r="H349" i="1"/>
  <c r="I349" i="1" s="1"/>
  <c r="P349" i="1" s="1"/>
  <c r="H344" i="1"/>
  <c r="I344" i="1" s="1"/>
  <c r="P344" i="1" s="1"/>
  <c r="H333" i="1"/>
  <c r="I333" i="1" s="1"/>
  <c r="P333" i="1" s="1"/>
  <c r="H323" i="1"/>
  <c r="I323" i="1" s="1"/>
  <c r="P323" i="1" s="1"/>
  <c r="H324" i="1"/>
  <c r="I324" i="1" s="1"/>
  <c r="P324" i="1" s="1"/>
  <c r="H325" i="1"/>
  <c r="I325" i="1" s="1"/>
  <c r="P325" i="1" s="1"/>
  <c r="H326" i="1"/>
  <c r="I326" i="1" s="1"/>
  <c r="P326" i="1" s="1"/>
  <c r="H327" i="1"/>
  <c r="I327" i="1" s="1"/>
  <c r="P327" i="1" s="1"/>
  <c r="H343" i="1"/>
  <c r="I343" i="1" s="1"/>
  <c r="P343" i="1" s="1"/>
  <c r="H338" i="1"/>
  <c r="I338" i="1" s="1"/>
  <c r="P338" i="1" s="1"/>
  <c r="H332" i="1"/>
  <c r="I332" i="1" s="1"/>
  <c r="P332" i="1" s="1"/>
  <c r="H322" i="1"/>
  <c r="I322" i="1" s="1"/>
  <c r="P322" i="1" s="1"/>
  <c r="P341" i="1"/>
  <c r="P336" i="1"/>
  <c r="P330" i="1"/>
  <c r="P320" i="1"/>
  <c r="H312" i="1"/>
  <c r="I312" i="1" s="1"/>
  <c r="H313" i="1"/>
  <c r="I313" i="1" s="1"/>
  <c r="P313" i="1" s="1"/>
  <c r="H314" i="1"/>
  <c r="I314" i="1" s="1"/>
  <c r="P314" i="1" s="1"/>
  <c r="H315" i="1"/>
  <c r="I315" i="1" s="1"/>
  <c r="P315" i="1" s="1"/>
  <c r="H316" i="1"/>
  <c r="I316" i="1" s="1"/>
  <c r="P316" i="1" s="1"/>
  <c r="H317" i="1"/>
  <c r="I317" i="1" s="1"/>
  <c r="P317" i="1" s="1"/>
  <c r="H296" i="1"/>
  <c r="I296" i="1" s="1"/>
  <c r="P296" i="1" s="1"/>
  <c r="H297" i="1"/>
  <c r="I297" i="1" s="1"/>
  <c r="P297" i="1" s="1"/>
  <c r="H298" i="1"/>
  <c r="I298" i="1" s="1"/>
  <c r="P298" i="1" s="1"/>
  <c r="H299" i="1"/>
  <c r="I299" i="1" s="1"/>
  <c r="P299" i="1" s="1"/>
  <c r="H300" i="1"/>
  <c r="I300" i="1" s="1"/>
  <c r="P300" i="1" s="1"/>
  <c r="H301" i="1"/>
  <c r="I301" i="1" s="1"/>
  <c r="P301" i="1" s="1"/>
  <c r="H302" i="1"/>
  <c r="I302" i="1" s="1"/>
  <c r="P302" i="1" s="1"/>
  <c r="H303" i="1"/>
  <c r="I303" i="1" s="1"/>
  <c r="P303" i="1" s="1"/>
  <c r="H304" i="1"/>
  <c r="I304" i="1" s="1"/>
  <c r="P304" i="1" s="1"/>
  <c r="H305" i="1"/>
  <c r="I305" i="1" s="1"/>
  <c r="P305" i="1" s="1"/>
  <c r="H306" i="1"/>
  <c r="I306" i="1" s="1"/>
  <c r="P306" i="1" s="1"/>
  <c r="H311" i="1"/>
  <c r="I311" i="1" s="1"/>
  <c r="P311" i="1" s="1"/>
  <c r="H295" i="1"/>
  <c r="I295" i="1" s="1"/>
  <c r="P295" i="1" s="1"/>
  <c r="P293" i="1"/>
  <c r="H290" i="1"/>
  <c r="H289" i="1"/>
  <c r="I289" i="1" s="1"/>
  <c r="P289" i="1" s="1"/>
  <c r="H274" i="1"/>
  <c r="I274" i="1" s="1"/>
  <c r="P274" i="1" s="1"/>
  <c r="H275" i="1"/>
  <c r="I275" i="1" s="1"/>
  <c r="P275" i="1" s="1"/>
  <c r="H276" i="1"/>
  <c r="I276" i="1" s="1"/>
  <c r="P276" i="1" s="1"/>
  <c r="H277" i="1"/>
  <c r="I277" i="1" s="1"/>
  <c r="P277" i="1" s="1"/>
  <c r="H278" i="1"/>
  <c r="I278" i="1" s="1"/>
  <c r="P278" i="1" s="1"/>
  <c r="H279" i="1"/>
  <c r="I279" i="1" s="1"/>
  <c r="P279" i="1" s="1"/>
  <c r="H280" i="1"/>
  <c r="I280" i="1" s="1"/>
  <c r="P280" i="1" s="1"/>
  <c r="H281" i="1"/>
  <c r="I281" i="1" s="1"/>
  <c r="P281" i="1" s="1"/>
  <c r="H282" i="1"/>
  <c r="I282" i="1" s="1"/>
  <c r="P282" i="1" s="1"/>
  <c r="H283" i="1"/>
  <c r="I283" i="1" s="1"/>
  <c r="P283" i="1" s="1"/>
  <c r="H284" i="1"/>
  <c r="I284" i="1" s="1"/>
  <c r="P284" i="1" s="1"/>
  <c r="H273" i="1"/>
  <c r="I273" i="1" s="1"/>
  <c r="P273" i="1" s="1"/>
  <c r="P271" i="1"/>
  <c r="H268" i="1"/>
  <c r="I268" i="1" s="1"/>
  <c r="P268" i="1" s="1"/>
  <c r="H258" i="1"/>
  <c r="I258" i="1" s="1"/>
  <c r="H259" i="1"/>
  <c r="I259" i="1" s="1"/>
  <c r="H260" i="1"/>
  <c r="I260" i="1" s="1"/>
  <c r="P260" i="1" s="1"/>
  <c r="H261" i="1"/>
  <c r="I261" i="1" s="1"/>
  <c r="P261" i="1" s="1"/>
  <c r="H262" i="1"/>
  <c r="I262" i="1" s="1"/>
  <c r="P262" i="1" s="1"/>
  <c r="H267" i="1"/>
  <c r="I267" i="1" s="1"/>
  <c r="H257" i="1"/>
  <c r="I257" i="1" s="1"/>
  <c r="H247" i="1"/>
  <c r="I247" i="1" s="1"/>
  <c r="P247" i="1" s="1"/>
  <c r="H248" i="1"/>
  <c r="I248" i="1" s="1"/>
  <c r="P248" i="1" s="1"/>
  <c r="H249" i="1"/>
  <c r="I249" i="1" s="1"/>
  <c r="P249" i="1" s="1"/>
  <c r="H250" i="1"/>
  <c r="I250" i="1" s="1"/>
  <c r="P250" i="1" s="1"/>
  <c r="H251" i="1"/>
  <c r="I251" i="1" s="1"/>
  <c r="P251" i="1" s="1"/>
  <c r="H252" i="1"/>
  <c r="I252" i="1" s="1"/>
  <c r="P252" i="1" s="1"/>
  <c r="H246" i="1"/>
  <c r="I246" i="1" s="1"/>
  <c r="P246" i="1" s="1"/>
  <c r="O244" i="1"/>
  <c r="H241" i="1"/>
  <c r="I241" i="1" s="1"/>
  <c r="P241" i="1" s="1"/>
  <c r="H236" i="1"/>
  <c r="I236" i="1" s="1"/>
  <c r="P236" i="1" s="1"/>
  <c r="H223" i="1"/>
  <c r="I223" i="1" s="1"/>
  <c r="P223" i="1" s="1"/>
  <c r="H224" i="1"/>
  <c r="I224" i="1" s="1"/>
  <c r="P224" i="1" s="1"/>
  <c r="H225" i="1"/>
  <c r="I225" i="1" s="1"/>
  <c r="P225" i="1" s="1"/>
  <c r="H226" i="1"/>
  <c r="I226" i="1" s="1"/>
  <c r="P226" i="1" s="1"/>
  <c r="H227" i="1"/>
  <c r="I227" i="1" s="1"/>
  <c r="P227" i="1" s="1"/>
  <c r="H228" i="1"/>
  <c r="I228" i="1" s="1"/>
  <c r="P228" i="1" s="1"/>
  <c r="H229" i="1"/>
  <c r="I229" i="1" s="1"/>
  <c r="P229" i="1" s="1"/>
  <c r="H230" i="1"/>
  <c r="I230" i="1" s="1"/>
  <c r="P230" i="1" s="1"/>
  <c r="H231" i="1"/>
  <c r="I231" i="1" s="1"/>
  <c r="P231" i="1" s="1"/>
  <c r="H232" i="1"/>
  <c r="I232" i="1" s="1"/>
  <c r="P232" i="1" s="1"/>
  <c r="H233" i="1"/>
  <c r="I233" i="1" s="1"/>
  <c r="P233" i="1" s="1"/>
  <c r="H234" i="1"/>
  <c r="I234" i="1" s="1"/>
  <c r="P234" i="1" s="1"/>
  <c r="H235" i="1"/>
  <c r="I235" i="1" s="1"/>
  <c r="P235" i="1" s="1"/>
  <c r="H222" i="1"/>
  <c r="I222" i="1" s="1"/>
  <c r="P222" i="1" s="1"/>
  <c r="O211" i="1"/>
  <c r="O204" i="1"/>
  <c r="O193" i="1"/>
  <c r="O186" i="1"/>
  <c r="O181" i="1"/>
  <c r="H214" i="1"/>
  <c r="I214" i="1" s="1"/>
  <c r="P214" i="1" s="1"/>
  <c r="H215" i="1"/>
  <c r="I215" i="1" s="1"/>
  <c r="P215" i="1" s="1"/>
  <c r="H216" i="1"/>
  <c r="I216" i="1" s="1"/>
  <c r="P216" i="1" s="1"/>
  <c r="H217" i="1"/>
  <c r="I217" i="1" s="1"/>
  <c r="P217" i="1" s="1"/>
  <c r="H213" i="1"/>
  <c r="I213" i="1" s="1"/>
  <c r="P213" i="1" s="1"/>
  <c r="H207" i="1"/>
  <c r="I207" i="1" s="1"/>
  <c r="P207" i="1" s="1"/>
  <c r="H208" i="1"/>
  <c r="I208" i="1" s="1"/>
  <c r="P208" i="1" s="1"/>
  <c r="H206" i="1"/>
  <c r="I206" i="1" s="1"/>
  <c r="P206" i="1" s="1"/>
  <c r="H196" i="1"/>
  <c r="I196" i="1" s="1"/>
  <c r="P196" i="1" s="1"/>
  <c r="H197" i="1"/>
  <c r="I197" i="1" s="1"/>
  <c r="P197" i="1" s="1"/>
  <c r="H198" i="1"/>
  <c r="I198" i="1" s="1"/>
  <c r="P198" i="1" s="1"/>
  <c r="H199" i="1"/>
  <c r="I199" i="1" s="1"/>
  <c r="P199" i="1" s="1"/>
  <c r="H200" i="1"/>
  <c r="I200" i="1" s="1"/>
  <c r="P200" i="1" s="1"/>
  <c r="H201" i="1"/>
  <c r="I201" i="1" s="1"/>
  <c r="P201" i="1" s="1"/>
  <c r="H195" i="1"/>
  <c r="I195" i="1" s="1"/>
  <c r="P195" i="1" s="1"/>
  <c r="H189" i="1"/>
  <c r="I189" i="1" s="1"/>
  <c r="P189" i="1" s="1"/>
  <c r="H190" i="1"/>
  <c r="I190" i="1" s="1"/>
  <c r="P190" i="1" s="1"/>
  <c r="H188" i="1"/>
  <c r="I188" i="1" s="1"/>
  <c r="H183" i="1"/>
  <c r="I183" i="1" s="1"/>
  <c r="H175" i="1"/>
  <c r="I175" i="1" s="1"/>
  <c r="P175" i="1" s="1"/>
  <c r="H176" i="1"/>
  <c r="I176" i="1" s="1"/>
  <c r="P176" i="1" s="1"/>
  <c r="H177" i="1"/>
  <c r="I177" i="1" s="1"/>
  <c r="P177" i="1" s="1"/>
  <c r="H178" i="1"/>
  <c r="I178" i="1" s="1"/>
  <c r="P178" i="1" s="1"/>
  <c r="H174" i="1"/>
  <c r="I174" i="1" s="1"/>
  <c r="P174" i="1" s="1"/>
  <c r="H169" i="1"/>
  <c r="I169" i="1" s="1"/>
  <c r="H162" i="1"/>
  <c r="I162" i="1" s="1"/>
  <c r="P162" i="1" s="1"/>
  <c r="H163" i="1"/>
  <c r="I163" i="1" s="1"/>
  <c r="P163" i="1" s="1"/>
  <c r="H164" i="1"/>
  <c r="I164" i="1" s="1"/>
  <c r="P164" i="1" s="1"/>
  <c r="H161" i="1"/>
  <c r="I161" i="1" s="1"/>
  <c r="H154" i="1"/>
  <c r="I154" i="1" s="1"/>
  <c r="P154" i="1" s="1"/>
  <c r="H155" i="1"/>
  <c r="I155" i="1" s="1"/>
  <c r="P155" i="1" s="1"/>
  <c r="H156" i="1"/>
  <c r="I156" i="1" s="1"/>
  <c r="P156" i="1" s="1"/>
  <c r="H153" i="1"/>
  <c r="I153" i="1" s="1"/>
  <c r="P153" i="1" s="1"/>
  <c r="H148" i="1"/>
  <c r="I148" i="1" s="1"/>
  <c r="H139" i="1"/>
  <c r="I139" i="1" s="1"/>
  <c r="P139" i="1" s="1"/>
  <c r="H140" i="1"/>
  <c r="I140" i="1" s="1"/>
  <c r="P140" i="1" s="1"/>
  <c r="H141" i="1"/>
  <c r="I141" i="1" s="1"/>
  <c r="P141" i="1" s="1"/>
  <c r="H142" i="1"/>
  <c r="I142" i="1" s="1"/>
  <c r="P142" i="1" s="1"/>
  <c r="H143" i="1"/>
  <c r="I143" i="1" s="1"/>
  <c r="P143" i="1" s="1"/>
  <c r="H138" i="1"/>
  <c r="I138" i="1" s="1"/>
  <c r="H131" i="1"/>
  <c r="H132" i="1"/>
  <c r="H133" i="1"/>
  <c r="H130" i="1"/>
  <c r="I130" i="1" s="1"/>
  <c r="H125" i="1"/>
  <c r="I125" i="1" s="1"/>
  <c r="H117" i="1"/>
  <c r="I117" i="1" s="1"/>
  <c r="P117" i="1" s="1"/>
  <c r="H118" i="1"/>
  <c r="I118" i="1" s="1"/>
  <c r="P118" i="1" s="1"/>
  <c r="H119" i="1"/>
  <c r="I119" i="1" s="1"/>
  <c r="P119" i="1" s="1"/>
  <c r="H120" i="1"/>
  <c r="I120" i="1" s="1"/>
  <c r="P120" i="1" s="1"/>
  <c r="H116" i="1"/>
  <c r="I116" i="1" s="1"/>
  <c r="P116" i="1" s="1"/>
  <c r="H108" i="1"/>
  <c r="I108" i="1" s="1"/>
  <c r="P108" i="1" s="1"/>
  <c r="H109" i="1"/>
  <c r="I109" i="1" s="1"/>
  <c r="H110" i="1"/>
  <c r="I110" i="1" s="1"/>
  <c r="P110" i="1" s="1"/>
  <c r="H111" i="1"/>
  <c r="I111" i="1" s="1"/>
  <c r="P111" i="1" s="1"/>
  <c r="H107" i="1"/>
  <c r="I107" i="1" s="1"/>
  <c r="P107" i="1" s="1"/>
  <c r="H100" i="1"/>
  <c r="I100" i="1" s="1"/>
  <c r="P100" i="1" s="1"/>
  <c r="H101" i="1"/>
  <c r="I101" i="1" s="1"/>
  <c r="P101" i="1" s="1"/>
  <c r="H102" i="1"/>
  <c r="I102" i="1" s="1"/>
  <c r="P102" i="1" s="1"/>
  <c r="H99" i="1"/>
  <c r="I99" i="1" s="1"/>
  <c r="P99" i="1" s="1"/>
  <c r="H91" i="1"/>
  <c r="I91" i="1" s="1"/>
  <c r="P91" i="1" s="1"/>
  <c r="H92" i="1"/>
  <c r="I92" i="1" s="1"/>
  <c r="P92" i="1" s="1"/>
  <c r="H93" i="1"/>
  <c r="I93" i="1" s="1"/>
  <c r="P93" i="1" s="1"/>
  <c r="H94" i="1"/>
  <c r="I94" i="1" s="1"/>
  <c r="P94" i="1" s="1"/>
  <c r="H90" i="1"/>
  <c r="I90" i="1" s="1"/>
  <c r="P90" i="1" s="1"/>
  <c r="H78" i="1"/>
  <c r="I78" i="1" s="1"/>
  <c r="P78" i="1" s="1"/>
  <c r="H79" i="1"/>
  <c r="I79" i="1" s="1"/>
  <c r="P79" i="1" s="1"/>
  <c r="H80" i="1"/>
  <c r="I80" i="1" s="1"/>
  <c r="P80" i="1" s="1"/>
  <c r="H81" i="1"/>
  <c r="I81" i="1" s="1"/>
  <c r="P81" i="1" s="1"/>
  <c r="H82" i="1"/>
  <c r="I82" i="1" s="1"/>
  <c r="P82" i="1" s="1"/>
  <c r="H83" i="1"/>
  <c r="I83" i="1" s="1"/>
  <c r="P83" i="1" s="1"/>
  <c r="H84" i="1"/>
  <c r="I84" i="1" s="1"/>
  <c r="P84" i="1" s="1"/>
  <c r="H85" i="1"/>
  <c r="I85" i="1" s="1"/>
  <c r="P85" i="1" s="1"/>
  <c r="H77" i="1"/>
  <c r="I77" i="1" s="1"/>
  <c r="H65" i="1"/>
  <c r="I65" i="1" s="1"/>
  <c r="P65" i="1" s="1"/>
  <c r="H66" i="1"/>
  <c r="I66" i="1" s="1"/>
  <c r="P66" i="1" s="1"/>
  <c r="H67" i="1"/>
  <c r="I67" i="1" s="1"/>
  <c r="P67" i="1" s="1"/>
  <c r="H68" i="1"/>
  <c r="I68" i="1" s="1"/>
  <c r="P68" i="1" s="1"/>
  <c r="H69" i="1"/>
  <c r="I69" i="1" s="1"/>
  <c r="P69" i="1" s="1"/>
  <c r="H70" i="1"/>
  <c r="I70" i="1" s="1"/>
  <c r="P70" i="1" s="1"/>
  <c r="H71" i="1"/>
  <c r="I71" i="1" s="1"/>
  <c r="P71" i="1" s="1"/>
  <c r="H64" i="1"/>
  <c r="I64" i="1" s="1"/>
  <c r="P64" i="1" s="1"/>
  <c r="P97" i="1"/>
  <c r="H56" i="1"/>
  <c r="I56" i="1" s="1"/>
  <c r="P56" i="1" s="1"/>
  <c r="H57" i="1"/>
  <c r="I57" i="1" s="1"/>
  <c r="P57" i="1" s="1"/>
  <c r="H58" i="1"/>
  <c r="I58" i="1" s="1"/>
  <c r="P58" i="1" s="1"/>
  <c r="H55" i="1"/>
  <c r="I55" i="1" s="1"/>
  <c r="H47" i="1"/>
  <c r="I47" i="1" s="1"/>
  <c r="H48" i="1"/>
  <c r="I48" i="1" s="1"/>
  <c r="P48" i="1" s="1"/>
  <c r="H49" i="1"/>
  <c r="I49" i="1" s="1"/>
  <c r="P49" i="1" s="1"/>
  <c r="H50" i="1"/>
  <c r="I50" i="1" s="1"/>
  <c r="P50" i="1" s="1"/>
  <c r="H46" i="1"/>
  <c r="I46" i="1" s="1"/>
  <c r="P46" i="1" s="1"/>
  <c r="H40" i="1"/>
  <c r="I40" i="1" s="1"/>
  <c r="P40" i="1" s="1"/>
  <c r="H41" i="1"/>
  <c r="I41" i="1" s="1"/>
  <c r="P41" i="1" s="1"/>
  <c r="H39" i="1"/>
  <c r="I39" i="1" s="1"/>
  <c r="H33" i="1"/>
  <c r="I33" i="1" s="1"/>
  <c r="P33" i="1" s="1"/>
  <c r="H34" i="1"/>
  <c r="I34" i="1" s="1"/>
  <c r="P34" i="1" s="1"/>
  <c r="H32" i="1"/>
  <c r="I32" i="1" s="1"/>
  <c r="H11" i="1"/>
  <c r="I11" i="1" s="1"/>
  <c r="P11" i="1" s="1"/>
  <c r="H12" i="1"/>
  <c r="I12" i="1" s="1"/>
  <c r="P12" i="1" s="1"/>
  <c r="H13" i="1"/>
  <c r="I13" i="1" s="1"/>
  <c r="P13" i="1" s="1"/>
  <c r="H14" i="1"/>
  <c r="I14" i="1" s="1"/>
  <c r="P14" i="1" s="1"/>
  <c r="H15" i="1"/>
  <c r="I15" i="1" s="1"/>
  <c r="P15" i="1" s="1"/>
  <c r="H17" i="1"/>
  <c r="I17" i="1" s="1"/>
  <c r="H18" i="1"/>
  <c r="I18" i="1" s="1"/>
  <c r="P18" i="1" s="1"/>
  <c r="H10" i="1"/>
  <c r="I10" i="1" s="1"/>
  <c r="P10" i="1" s="1"/>
  <c r="P17" i="1" l="1"/>
  <c r="P354" i="1"/>
  <c r="I347" i="1"/>
  <c r="P347" i="1" s="1"/>
  <c r="P662" i="1"/>
  <c r="I659" i="1"/>
  <c r="P659" i="1" s="1"/>
  <c r="I697" i="1"/>
  <c r="P697" i="1" s="1"/>
  <c r="P699" i="1"/>
  <c r="I684" i="1"/>
  <c r="P684" i="1" s="1"/>
  <c r="P686" i="1"/>
  <c r="I665" i="1"/>
  <c r="P665" i="1" s="1"/>
  <c r="P667" i="1"/>
  <c r="I653" i="1"/>
  <c r="P653" i="1" s="1"/>
  <c r="P655" i="1"/>
  <c r="I643" i="1"/>
  <c r="P643" i="1" s="1"/>
  <c r="P645" i="1"/>
  <c r="I636" i="1"/>
  <c r="P636" i="1" s="1"/>
  <c r="P638" i="1"/>
  <c r="I630" i="1"/>
  <c r="P630" i="1" s="1"/>
  <c r="P632" i="1"/>
  <c r="I602" i="1"/>
  <c r="P602" i="1" s="1"/>
  <c r="P604" i="1"/>
  <c r="P586" i="1"/>
  <c r="I584" i="1"/>
  <c r="P584" i="1" s="1"/>
  <c r="P580" i="1"/>
  <c r="I578" i="1"/>
  <c r="P578" i="1" s="1"/>
  <c r="P565" i="1"/>
  <c r="I563" i="1"/>
  <c r="P563" i="1" s="1"/>
  <c r="I550" i="1"/>
  <c r="P550" i="1" s="1"/>
  <c r="P552" i="1"/>
  <c r="I532" i="1"/>
  <c r="P532" i="1" s="1"/>
  <c r="P534" i="1"/>
  <c r="I525" i="1"/>
  <c r="P525" i="1" s="1"/>
  <c r="P527" i="1"/>
  <c r="I518" i="1"/>
  <c r="P518" i="1" s="1"/>
  <c r="I512" i="1"/>
  <c r="P512" i="1" s="1"/>
  <c r="P514" i="1"/>
  <c r="I495" i="1"/>
  <c r="P495" i="1" s="1"/>
  <c r="P497" i="1"/>
  <c r="I457" i="1"/>
  <c r="P457" i="1" s="1"/>
  <c r="P459" i="1"/>
  <c r="I424" i="1"/>
  <c r="P424" i="1" s="1"/>
  <c r="P426" i="1"/>
  <c r="I418" i="1"/>
  <c r="P418" i="1" s="1"/>
  <c r="P420" i="1"/>
  <c r="I408" i="1"/>
  <c r="P408" i="1" s="1"/>
  <c r="P410" i="1"/>
  <c r="I403" i="1"/>
  <c r="P403" i="1" s="1"/>
  <c r="I393" i="1"/>
  <c r="P393" i="1" s="1"/>
  <c r="P395" i="1"/>
  <c r="I309" i="1"/>
  <c r="P309" i="1" s="1"/>
  <c r="P312" i="1"/>
  <c r="I290" i="1"/>
  <c r="P290" i="1" s="1"/>
  <c r="P258" i="1"/>
  <c r="P259" i="1"/>
  <c r="I220" i="1"/>
  <c r="P220" i="1" s="1"/>
  <c r="I239" i="1"/>
  <c r="P239" i="1" s="1"/>
  <c r="I265" i="1"/>
  <c r="P265" i="1" s="1"/>
  <c r="P267" i="1"/>
  <c r="I255" i="1"/>
  <c r="P255" i="1" s="1"/>
  <c r="P257" i="1"/>
  <c r="I244" i="1"/>
  <c r="P244" i="1" s="1"/>
  <c r="I211" i="1"/>
  <c r="P211" i="1" s="1"/>
  <c r="I204" i="1"/>
  <c r="P204" i="1" s="1"/>
  <c r="I193" i="1"/>
  <c r="P193" i="1" s="1"/>
  <c r="P183" i="1"/>
  <c r="I181" i="1"/>
  <c r="P181" i="1" s="1"/>
  <c r="I186" i="1"/>
  <c r="P186" i="1" s="1"/>
  <c r="P188" i="1"/>
  <c r="P148" i="1"/>
  <c r="I146" i="1"/>
  <c r="P146" i="1" s="1"/>
  <c r="P161" i="1"/>
  <c r="I159" i="1"/>
  <c r="P159" i="1" s="1"/>
  <c r="I123" i="1"/>
  <c r="P123" i="1" s="1"/>
  <c r="P125" i="1"/>
  <c r="I167" i="1"/>
  <c r="P167" i="1" s="1"/>
  <c r="P169" i="1"/>
  <c r="I131" i="1"/>
  <c r="P131" i="1" s="1"/>
  <c r="P130" i="1"/>
  <c r="P138" i="1"/>
  <c r="I136" i="1"/>
  <c r="P136" i="1" s="1"/>
  <c r="I151" i="1"/>
  <c r="P151" i="1" s="1"/>
  <c r="I172" i="1"/>
  <c r="P172" i="1" s="1"/>
  <c r="I132" i="1"/>
  <c r="I105" i="1"/>
  <c r="P105" i="1" s="1"/>
  <c r="I114" i="1"/>
  <c r="P114" i="1" s="1"/>
  <c r="P109" i="1"/>
  <c r="I75" i="1"/>
  <c r="P75" i="1" s="1"/>
  <c r="P77" i="1"/>
  <c r="I88" i="1"/>
  <c r="P88" i="1" s="1"/>
  <c r="I62" i="1"/>
  <c r="P62" i="1" s="1"/>
  <c r="I53" i="1"/>
  <c r="P53" i="1" s="1"/>
  <c r="P55" i="1"/>
  <c r="I44" i="1"/>
  <c r="P44" i="1" s="1"/>
  <c r="P47" i="1"/>
  <c r="P39" i="1"/>
  <c r="I37" i="1"/>
  <c r="P37" i="1" s="1"/>
  <c r="I30" i="1"/>
  <c r="P30" i="1" s="1"/>
  <c r="P32" i="1"/>
  <c r="I21" i="1"/>
  <c r="P21" i="1" s="1"/>
  <c r="I8" i="1"/>
  <c r="I287" i="1" l="1"/>
  <c r="P287" i="1" s="1"/>
  <c r="P8" i="1"/>
  <c r="P132" i="1"/>
  <c r="I133" i="1"/>
  <c r="P133" i="1" l="1"/>
  <c r="I128" i="1"/>
  <c r="P128" i="1" l="1"/>
  <c r="I70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Engenharia</author>
  </authors>
  <commentList>
    <comment ref="I9" authorId="0" shapeId="0" xr:uid="{E2D38A94-FFF1-4327-8FC9-1F271ABF92C6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2" authorId="0" shapeId="0" xr:uid="{F9BB5B6F-5245-409B-8BC6-D0BB59529600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1" authorId="0" shapeId="0" xr:uid="{168D65EA-DD58-4CD0-B083-12B5C39196C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8" authorId="0" shapeId="0" xr:uid="{29066C6B-BB33-4C8D-96C3-994DF7B4BB87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45" authorId="0" shapeId="0" xr:uid="{C63B2B14-FB5D-42DD-9774-BC1BC0CA8CA2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4" authorId="0" shapeId="0" xr:uid="{B79AE16F-BB5F-497B-ADD8-E541D2C49D4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3" authorId="0" shapeId="0" xr:uid="{09730D4B-5CA6-42F3-8AF8-CC6F3632BB5E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76" authorId="0" shapeId="0" xr:uid="{B0A92DD1-1831-4129-AAC8-5AE2635983A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89" authorId="0" shapeId="0" xr:uid="{A2715838-1F79-49A4-AFC4-10F457242DE0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98" authorId="0" shapeId="0" xr:uid="{4BD65080-7D58-4830-A0D0-929E35404706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06" authorId="0" shapeId="0" xr:uid="{F016D081-1EC2-477E-9AB6-2DE947AF2DED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15" authorId="0" shapeId="0" xr:uid="{2FBB6F9D-FF0B-4382-BB99-A83A749A501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24" authorId="0" shapeId="0" xr:uid="{17D1AF5C-3BA9-4F98-84B7-914A009C96DF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29" authorId="0" shapeId="0" xr:uid="{9E4A291A-82B8-4B0E-909B-0000DDAC8B9B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37" authorId="0" shapeId="0" xr:uid="{419A9BBE-E8E6-41D4-9EF6-9644F439EF4B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47" authorId="0" shapeId="0" xr:uid="{D7627FB7-8611-4023-BB0C-9488C4B3735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52" authorId="0" shapeId="0" xr:uid="{74191AA5-8085-4B1A-91DC-ECC606C2C185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60" authorId="0" shapeId="0" xr:uid="{669CA15F-67E8-4B99-9B28-EFFC0B458F23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68" authorId="0" shapeId="0" xr:uid="{9322F583-7BDE-4826-A851-C969A513CAC2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73" authorId="0" shapeId="0" xr:uid="{E01AE88B-FA5C-4A7C-9AD3-4B1B54A571B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82" authorId="0" shapeId="0" xr:uid="{3A1BC6C9-1A1D-45EC-8B79-DDF2FCF85874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87" authorId="0" shapeId="0" xr:uid="{6894D083-9158-4138-B8B8-CE7C6617CE1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194" authorId="0" shapeId="0" xr:uid="{539C6747-B4CC-4D26-807F-540165F61833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05" authorId="0" shapeId="0" xr:uid="{A8DD62CB-24E5-4134-9A64-D04903A65C73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12" authorId="0" shapeId="0" xr:uid="{4DD056E2-1E3A-428C-A04E-84EE4D7B637C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21" authorId="0" shapeId="0" xr:uid="{C97637AF-B6FC-40F7-B4E6-47CAB87075F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40" authorId="0" shapeId="0" xr:uid="{D8B0AB1D-BA1E-41BC-A19A-F63F94D119A3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45" authorId="0" shapeId="0" xr:uid="{03B56661-A9EA-4EAD-9214-C55081522F05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56" authorId="0" shapeId="0" xr:uid="{01917C8A-0682-499F-8DE0-F7037DB7994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66" authorId="0" shapeId="0" xr:uid="{D315C05A-0DEA-4986-9B40-45CC464630F4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72" authorId="0" shapeId="0" xr:uid="{20824220-74C8-444A-B3AB-C9527A8AE0F3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88" authorId="0" shapeId="0" xr:uid="{D500EE2B-7B4B-4A28-85AC-A536D0D001F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294" authorId="0" shapeId="0" xr:uid="{30F785BC-2FEA-43DF-B292-677E72B6BAD2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10" authorId="0" shapeId="0" xr:uid="{AE4E4727-63F6-4F8F-A45F-53D879B1A1BF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21" authorId="0" shapeId="0" xr:uid="{BFDA81F0-93DD-4382-8B55-5B60B0A1B088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31" authorId="0" shapeId="0" xr:uid="{BC608376-629D-404E-9E53-1699BAC9F905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37" authorId="0" shapeId="0" xr:uid="{421A054A-E270-436B-92B4-43984F35528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42" authorId="0" shapeId="0" xr:uid="{6215F90F-CA1C-4B1B-A086-CB509615BA95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48" authorId="0" shapeId="0" xr:uid="{DA785DBE-8FA3-473A-A4C3-F332CEFAD796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394" authorId="0" shapeId="0" xr:uid="{233316B8-9680-4A0E-AC8A-28D9C2779B6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404" authorId="0" shapeId="0" xr:uid="{9FC05ED7-24F5-4435-900F-2931371EFE5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409" authorId="0" shapeId="0" xr:uid="{DB8FCCF0-5346-4EAC-ABED-2757EB8BDF0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419" authorId="0" shapeId="0" xr:uid="{C6B85A6D-24FE-4F15-8AA5-5078118A698E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425" authorId="0" shapeId="0" xr:uid="{11877BB3-8C1A-4160-87D9-329035B4EB42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458" authorId="0" shapeId="0" xr:uid="{B15656D2-BB01-48A7-820A-7D6E199B0597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496" authorId="0" shapeId="0" xr:uid="{12D9EBA1-460E-43CE-87AD-2E5DB85F9AF1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13" authorId="0" shapeId="0" xr:uid="{56EA607F-62D1-46A6-936C-537EC2991B36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19" authorId="0" shapeId="0" xr:uid="{00A0CC1E-A19F-4A9C-B70E-C97CB9FB866D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26" authorId="0" shapeId="0" xr:uid="{9361A27D-BE72-40B2-8521-F8AC5A6C1261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33" authorId="0" shapeId="0" xr:uid="{5C6E08AD-28AE-4F85-B8B2-8147435D4F86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51" authorId="0" shapeId="0" xr:uid="{AB0DB419-67AF-4451-B6F2-6E9F0557E711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64" authorId="0" shapeId="0" xr:uid="{75D2B79D-8849-460D-A765-0CD6B79E3DD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79" authorId="0" shapeId="0" xr:uid="{88574CDD-1669-44B2-9DDE-FB37E38BC5F5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585" authorId="0" shapeId="0" xr:uid="{F9CA54E7-1AA7-40B7-BF4C-1C86C2C31750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03" authorId="0" shapeId="0" xr:uid="{C214C582-B60A-4B87-B93E-9A24BC840D68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12" authorId="0" shapeId="0" xr:uid="{CD3DED78-6C52-4611-93B9-274823ED8CD0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20" authorId="0" shapeId="0" xr:uid="{0BE147E0-4284-41C4-B4ED-68A3F56C97A6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31" authorId="0" shapeId="0" xr:uid="{A7C500D5-47DB-4FFD-AA43-DF6E05870B1B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37" authorId="0" shapeId="0" xr:uid="{A7AF00DC-481A-407C-90F5-C482E5E7F2E6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44" authorId="0" shapeId="0" xr:uid="{BA2B7674-2A9D-4CF1-BD12-8412B8FDB68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54" authorId="0" shapeId="0" xr:uid="{996C712D-70F8-436A-A8FE-45599C491CE2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60" authorId="0" shapeId="0" xr:uid="{7BC0DC94-6BEF-4058-8551-504FBA7BA99E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66" authorId="0" shapeId="0" xr:uid="{F8572F3C-0999-4368-8764-F4592304B47A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85" authorId="0" shapeId="0" xr:uid="{15D600ED-FDE2-4348-950E-A75FA9E67C03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  <comment ref="I698" authorId="0" shapeId="0" xr:uid="{E9949B18-98F2-46D6-BAFA-39D6CF0D9F79}">
      <text>
        <r>
          <rPr>
            <b/>
            <sz val="9"/>
            <color indexed="81"/>
            <rFont val="Segoe UI"/>
            <family val="2"/>
          </rPr>
          <t>Engenharia: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1"/>
            <color indexed="16"/>
            <rFont val="Gadugi"/>
            <family val="2"/>
          </rPr>
          <t>SEU BDI ADOTADO DA SEGUINTE MANEIRA:
SE SEU BDI FOR DE 24,00%, LANÇAR 1,24</t>
        </r>
      </text>
    </comment>
  </commentList>
</comments>
</file>

<file path=xl/sharedStrings.xml><?xml version="1.0" encoding="utf-8"?>
<sst xmlns="http://schemas.openxmlformats.org/spreadsheetml/2006/main" count="1818" uniqueCount="1295">
  <si>
    <t>SERVIÇOS PRELIMINARES</t>
  </si>
  <si>
    <t>M2</t>
  </si>
  <si>
    <t>UN</t>
  </si>
  <si>
    <t>M</t>
  </si>
  <si>
    <t>MES</t>
  </si>
  <si>
    <t>M3</t>
  </si>
  <si>
    <t>KM</t>
  </si>
  <si>
    <t>KG</t>
  </si>
  <si>
    <t>1.1</t>
  </si>
  <si>
    <t>SINAPI - 103689</t>
  </si>
  <si>
    <t>FORNECIMENTO E INSTALAÇÃO DE PLACA DE OBRA COM CHAPA GALVANIZADA E ESTRUTURA DE MADEIRA. AF_03/2022_PS</t>
  </si>
  <si>
    <t>1.2</t>
  </si>
  <si>
    <t>SINAPI - 98459</t>
  </si>
  <si>
    <t>TAPUME COM TELHA METÁLICA. AF_03/2024</t>
  </si>
  <si>
    <t>1.3</t>
  </si>
  <si>
    <t>SINAPI - 101509</t>
  </si>
  <si>
    <t>ENTRADA DE ENERGIA ELÉTRICA, AÉREA, TRIFÁSICA, COM CAIXA DE EMBUTIR, CABO DE 10 MM2 E DISJUNTOR DIN 50A (NÃO INCLUSO O POSTE DE CONCRETO). AF_07/2020</t>
  </si>
  <si>
    <t>1.4</t>
  </si>
  <si>
    <t>Composição - FNDE 03</t>
  </si>
  <si>
    <t>LIGAÇÃO PROVISÓRIA DE ÁGUA E ESGOTO</t>
  </si>
  <si>
    <t>1.5</t>
  </si>
  <si>
    <t>SINAPI - 99059</t>
  </si>
  <si>
    <t>LOCAÇÃO CONVENCIONAL DE OBRA, UTILIZANDO GABARITO DE TÁBUAS CORRIDAS PONTALETADAS A CADA 2,00M - 2 UTILIZAÇÕES. AF_03/2024</t>
  </si>
  <si>
    <t>1.6</t>
  </si>
  <si>
    <t>Composição - FNDE 231</t>
  </si>
  <si>
    <t>LOCACAO DE CONTAINER 2,30 X 6,00 M, ALT. 2,50 M, COM 1 SANITARIO, PARA ESCRITORIO, COMPLETO, SEM DIVISORIAS INTERNAS (NAO INCLUI MOBILIZACAO/DESMOBILIZACAO)</t>
  </si>
  <si>
    <t>1.7</t>
  </si>
  <si>
    <t>Composição - FNDE 230</t>
  </si>
  <si>
    <t>LOCACAO DE CONTAINER 2,30 X 6,00 M, ALT. 2,50 M, PARA ESCRITORIO, SEM DIVISORIAS INTERNAS E SEM SANITARIO (NAO INCLUI MOBILIZACAO/DESMOBILIZACAO)</t>
  </si>
  <si>
    <t>1.8</t>
  </si>
  <si>
    <t>Composição - FNDE392</t>
  </si>
  <si>
    <t>ADM. LOCAL TIPO 2</t>
  </si>
  <si>
    <t>1.9</t>
  </si>
  <si>
    <t>Outros - ED-50137</t>
  </si>
  <si>
    <t>SEINFRA - MOBILIZAÇÃO E DESMOBILIZAÇÃO DE CONTAINER, INCLUSIVE CARGA, DESCARGA E TRANSPORTE EM CAMINHÃO CARROCERIA COM GUINDAUTO (MUNCK), EXCLUSIVE LOCAÇÃO DO CONTAINER</t>
  </si>
  <si>
    <t>MOVIMENTO DE TERRA PARA FUNDAÇÕES - EDIFICAÇÃO</t>
  </si>
  <si>
    <t>2.1</t>
  </si>
  <si>
    <t>SINAPI - 98525</t>
  </si>
  <si>
    <t>LIMPEZA MECANIZADA DE CAMADA VEGETAL, VEGETAÇÃO E PEQUENAS ÁRVORES (DIÂMETRO DE TRONCO MENOR QUE 0,20 M), COM TRATOR DE ESTEIRAS. AF_03/2024</t>
  </si>
  <si>
    <t>2.2</t>
  </si>
  <si>
    <t>SINAPI - 94306</t>
  </si>
  <si>
    <t>ATERRO MECANIZADO DE VALA COM ESCAVADEIRA HIDRÁULICA (CAPACIDADE DA CAÇAMBA: 0,8 M³ / POTÊNCIA: 111 HP), LARGURA ATÉ 2,5 M, PROFUNDIDADE DE 1,5 A 3,0 M, COM SOLO ARGILO-ARENOSO. AF_08/2023</t>
  </si>
  <si>
    <t>2.3</t>
  </si>
  <si>
    <t>SINAPI - 96523</t>
  </si>
  <si>
    <t>ESCAVAÇÃO MANUAL PARA BLOCO DE COROAMENTO OU SAPATA (INCLUINDO ESCAVAÇÃO PARA COLOCAÇÃO DE FÔRMAS). AF_01/2024</t>
  </si>
  <si>
    <t>2.4</t>
  </si>
  <si>
    <t>SINAPI - 101617</t>
  </si>
  <si>
    <t>PREPARO DE FUNDO DE VALA COM LARGURA MAIOR OU IGUAL A 1,5 M E MENOR QUE 2,5 M (ACERTO DO SOLO NATURAL). AF_08/2020</t>
  </si>
  <si>
    <t>2.5</t>
  </si>
  <si>
    <t>SINAPI - 93381</t>
  </si>
  <si>
    <t>REATERRO MECANIZADO DE VALA COM RETROESCAVADEIRA (CAPACIDADE DA CAÇAMBA DA RETRO: 0,26 M³/POTÊNCIA: 88 HP), LARGURA 0,8 A 1,5 M, PROFUNDIDADE 1,5 A 3,0 M, COM SOLO (SEM SUBSTITUIÇÃO) DE 1ª CATEGORIA E COMPACTADOR DE SOLOS DE PERCUSSÃO. AF_08/2023</t>
  </si>
  <si>
    <t>MOVIMENTO DE TERRA PARA FUNDAÇÕES - MURETA ABRIGO DE GÁS</t>
  </si>
  <si>
    <t>3.1</t>
  </si>
  <si>
    <t>3.2</t>
  </si>
  <si>
    <t>3.3</t>
  </si>
  <si>
    <t>MOVIMENTAÇÃO DE TERRA PARA FUNDAÇÕES - CASTELO D'ÁGUA</t>
  </si>
  <si>
    <t>4.1</t>
  </si>
  <si>
    <t>4.2</t>
  </si>
  <si>
    <t>4.3</t>
  </si>
  <si>
    <t>FUNDAÇÕES - ESTACAS</t>
  </si>
  <si>
    <t>5.1</t>
  </si>
  <si>
    <t>SINAPI - 100656</t>
  </si>
  <si>
    <t>ESTACA PRÉ-MOLDADA DE CONCRETO, SEÇÃO QUADRADA, CAPACIDADE DE 25 TONELADAS, INCLUSO EMENDA (EXCLUSIVE MOBILIZAÇÃO E DESMOBILIZAÇÃO). AF_12/2019</t>
  </si>
  <si>
    <t>5.2</t>
  </si>
  <si>
    <t>SINAPI - 95601</t>
  </si>
  <si>
    <t>ARRASAMENTO MECANICO DE ESTACA DE CONCRETO ARMADO, DIAMETROS DE ATÉ 40 CM. AF_05/2021</t>
  </si>
  <si>
    <t>5.3</t>
  </si>
  <si>
    <t>Outros - ED-50276</t>
  </si>
  <si>
    <t>SEINFRA - LOCAÇÃO TOPOGRÁFICA ACIMA DE CINQUENTA (50) PONTOS REFERENCIAIS, INCLUSIVE ESTACA (PIQUETE) DE MARCAÇÃO</t>
  </si>
  <si>
    <t>5.4</t>
  </si>
  <si>
    <t>Outros - ED-29819</t>
  </si>
  <si>
    <t>SEINFRA - MOBILIZAÇÃO E DESMOBILIZAÇÃO DE EQUIPAMENTO PARA ESTACA TIPO CRAVADA (CUSTO FIXO), INCLUSIVE CARGA E DESCARGA, EXCLUSIVE TRANSPORTE EM QUILÔMETRO RODADO (CUSTO VARIÁVEL)</t>
  </si>
  <si>
    <t>5.5</t>
  </si>
  <si>
    <t>Outros - ED-29820</t>
  </si>
  <si>
    <t>SEINFRA - MOBILIZAÇÃO E DESMOBILIZAÇÃO DE EQUIPAMENTO PARA ESTACA TIPO CRAVADA (CUSTO VARIÁVEL), EXCLUSIVE CUSTO FIXO DE TRANSPORTE</t>
  </si>
  <si>
    <t>CONCRETO ARMADO PARA BLOCOS</t>
  </si>
  <si>
    <t>6.1</t>
  </si>
  <si>
    <t>SINAPI - 96619</t>
  </si>
  <si>
    <t>LASTRO DE CONCRETO MAGRO, APLICADO EM BLOCOS DE COROAMENTO OU SAPATAS, ESPESSURA DE 5 CM. AF_01/2024</t>
  </si>
  <si>
    <t>6.2</t>
  </si>
  <si>
    <t>SINAPI - 96534</t>
  </si>
  <si>
    <t>FABRICAÇÃO, MONTAGEM E DESMONTAGEM DE FÔRMA PARA BLOCO DE COROAMENTO, EM MADEIRA SERRADA, E=25 MM, 4 UTILIZAÇÕES. AF_01/2024</t>
  </si>
  <si>
    <t>6.3</t>
  </si>
  <si>
    <t>SINAPI - 96543</t>
  </si>
  <si>
    <t>ARMAÇÃO DE BLOCO UTILIZANDO AÇO CA-60 DE 5 MM - MONTAGEM. AF_01/2024</t>
  </si>
  <si>
    <t>6.4</t>
  </si>
  <si>
    <t>SINAPI - 96557</t>
  </si>
  <si>
    <t>CONCRETAGEM DE BLOCO DE COROAMENTO OU VIGA BALDRAME, FCK 30 MPA, COM USO DE BOMBA - LANÇAMENTO, ADENSAMENTO E ACABAMENTO. AF_01/2024</t>
  </si>
  <si>
    <t>FUNDAÇÕES - CONCRETO ARMADO PARA BALDRAME</t>
  </si>
  <si>
    <t>7.1</t>
  </si>
  <si>
    <t>7.2</t>
  </si>
  <si>
    <t>SINAPI - 96616</t>
  </si>
  <si>
    <t>LASTRO DE CONCRETO MAGRO, APLICADO EM BLOCOS DE COROAMENTO OU SAPATAS. AF_01/2024</t>
  </si>
  <si>
    <t>7.3</t>
  </si>
  <si>
    <t>7.4</t>
  </si>
  <si>
    <t>SINAPI - 104918</t>
  </si>
  <si>
    <t>ARMAÇÃO DE SAPATA ISOLADA, VIGA BALDRAME E SAPATA CORRIDA UTILIZANDO AÇO CA-50 DE 8 MM - MONTAGEM. AF_01/2024</t>
  </si>
  <si>
    <t>7.5</t>
  </si>
  <si>
    <t>SINAPI - 104919</t>
  </si>
  <si>
    <t>ARMAÇÃO DE SAPATA ISOLADA, VIGA BALDRAME E SAPATA CORRIDA UTILIZANDO AÇO CA-50 DE 10 MM - MONTAGEM. AF_01/2024</t>
  </si>
  <si>
    <t>7.6</t>
  </si>
  <si>
    <t>SINAPI - 104920</t>
  </si>
  <si>
    <t>ARMAÇÃO DE BLOCO, SAPATA ISOLADA, VIGA BALDRAME E SAPATA CORRIDA UTILIZANDO AÇO CA-50 DE 12,5 MM - MONTAGEM. AF_01/2024</t>
  </si>
  <si>
    <t>7.7</t>
  </si>
  <si>
    <t>7.8</t>
  </si>
  <si>
    <t>FUNDAÇÃO - CASTELO D'ÁGUA</t>
  </si>
  <si>
    <t>8.1</t>
  </si>
  <si>
    <t>Outros - ED-49729</t>
  </si>
  <si>
    <t>SEINFRA - CRAVAÇÃO DE ESTACA PRÉ-MOLDADA DE CONCRETO, DIMENSÃO (17X17)CM, COMPRESSÃO ADMISSÍVEL DE 35T, INCLUSIVE FORNECIMENTO DE ESTACA, EXCLUSIVE EMENDA</t>
  </si>
  <si>
    <t>8.2</t>
  </si>
  <si>
    <t>8.3</t>
  </si>
  <si>
    <t>8.4</t>
  </si>
  <si>
    <t>SINAPI - 96540</t>
  </si>
  <si>
    <t>FABRICAÇÃO, MONTAGEM E DESMONTAGEM DE FÔRMA PARA BLOCO DE COROAMENTO, EM CHAPA DE MADEIRA COMPENSADA RESINADA, E=17 MM, 4 UTILIZAÇÕES. AF_01/2024</t>
  </si>
  <si>
    <t>8.5</t>
  </si>
  <si>
    <t>SINAPI - 96546</t>
  </si>
  <si>
    <t>ARMAÇÃO DE BLOCO UTILIZANDO AÇO CA-50 DE 10 MM - MONTAGEM. AF_01/2024</t>
  </si>
  <si>
    <t>8.6</t>
  </si>
  <si>
    <t>8.7</t>
  </si>
  <si>
    <t>SINAPI - 104915</t>
  </si>
  <si>
    <t>ARMAÇÃO DE BLOCO E SAPATA UTILIZANDO AÇO CA-50 DE 25 MM - MONTAGEM. AF_01/2024</t>
  </si>
  <si>
    <t>8.8</t>
  </si>
  <si>
    <t>8.9</t>
  </si>
  <si>
    <t>ABRIGO DE GÁS - BLOCOS</t>
  </si>
  <si>
    <t>9.1</t>
  </si>
  <si>
    <t>SINAPI - 100896</t>
  </si>
  <si>
    <t>ESTACA ESCAVADA MECANICAMENTE, SEM FLUIDO ESTABILIZANTE, COM 25CM DE DIÂMETRO, CONCRETO LANÇADO POR CAMINHÃO BETONEIRA (EXCLUSIVE MOBILIZAÇÃO E DESMOBILIZAÇÃO). AF_01/2020_PA</t>
  </si>
  <si>
    <t>9.2</t>
  </si>
  <si>
    <t>9.3</t>
  </si>
  <si>
    <t>9.4</t>
  </si>
  <si>
    <t>SINAPI - 103797</t>
  </si>
  <si>
    <t>ARMAÇÃO DE DESCIDA D'ÁGUA UTILIZANDO AÇO CA-60 DE 5 MM - MONTAGEM. AF_08/2022</t>
  </si>
  <si>
    <t>9.5</t>
  </si>
  <si>
    <t>MURETA ABRIGO DE GÁS - VIGAS BALDRAME</t>
  </si>
  <si>
    <t>10.1</t>
  </si>
  <si>
    <t>10.2</t>
  </si>
  <si>
    <t>SINAPI - 96542</t>
  </si>
  <si>
    <t>FABRICAÇÃO, MONTAGEM E DESMONTAGEM DE FÔRMA PARA VIGA BALDRAME, EM CHAPA DE MADEIRA COMPENSADA RESINADA, E=17 MM, 4 UTILIZAÇÕES. AF_01/2024</t>
  </si>
  <si>
    <t>10.3</t>
  </si>
  <si>
    <t>10.4</t>
  </si>
  <si>
    <t>SUPERESTRUTURA - CONCRETO ARMADO PILARES</t>
  </si>
  <si>
    <t>11.1</t>
  </si>
  <si>
    <t>SINAPI - 92443</t>
  </si>
  <si>
    <t>MONTAGEM E DESMONTAGEM DE FÔRMA DE PILARES RETANGULARES E ESTRUTURAS SIMILARES, PÉ-DIREITO SIMPLES, EM CHAPA DE MADEIRA COMPENSADA PLASTIFICADA, 18 UTILIZAÇÕES. AF_09/2020</t>
  </si>
  <si>
    <t>11.2</t>
  </si>
  <si>
    <t>SINAPI - 92762</t>
  </si>
  <si>
    <t>ARMAÇÃO DE PILAR OU VIGA DE ESTRUTURA CONVENCIONAL DE CONCRETO ARMADO UTILIZANDO AÇO CA-50 DE 10,0 MM - MONTAGEM. AF_06/2022</t>
  </si>
  <si>
    <t>11.3</t>
  </si>
  <si>
    <t>SINAPI - 92763</t>
  </si>
  <si>
    <t>ARMAÇÃO DE PILAR OU VIGA DE ESTRUTURA CONVENCIONAL DE CONCRETO ARMADO UTILIZANDO AÇO CA-50 DE 12,5 MM - MONTAGEM. AF_06/2022</t>
  </si>
  <si>
    <t>11.4</t>
  </si>
  <si>
    <t>SINAPI - 92759</t>
  </si>
  <si>
    <t>ARMAÇÃO DE PILAR OU VIGA DE ESTRUTURA CONVENCIONAL DE CONCRETO ARMADO UTILIZANDO AÇO CA-60 DE 5,0 MM - MONTAGEM. AF_06/2022</t>
  </si>
  <si>
    <t>11.5</t>
  </si>
  <si>
    <t>SINAPI - 103672</t>
  </si>
  <si>
    <t>CONCRETAGEM DE PILARES, FCK = 25 MPA, COM USO DE BOMBA - LANÇAMENTO, ADENSAMENTO E ACABAMENTO. AF_02/2022_PS</t>
  </si>
  <si>
    <t>CONCRETO ARMADO - VIGAS</t>
  </si>
  <si>
    <t>12.1</t>
  </si>
  <si>
    <t>12.2</t>
  </si>
  <si>
    <t>SINAPI - 92761</t>
  </si>
  <si>
    <t>ARMAÇÃO DE PILAR OU VIGA DE ESTRUTURA CONVENCIONAL DE CONCRETO ARMADO UTILIZANDO AÇO CA-50 DE 8,0 MM - MONTAGEM. AF_06/2022</t>
  </si>
  <si>
    <t>12.3</t>
  </si>
  <si>
    <t>12.4</t>
  </si>
  <si>
    <t>12.5</t>
  </si>
  <si>
    <t>SINAPI - 103675</t>
  </si>
  <si>
    <t>CONCRETAGEM DE VIGAS E LAJES, FCK=25 MPA, PARA LAJES MACIÇAS OU NERVURADAS COM USO DE BOMBA - LANÇAMENTO, ADENSAMENTO E ACABAMENTO. AF_02/2022_PS</t>
  </si>
  <si>
    <t>CONCRETO ARMADO PARA VERGAS</t>
  </si>
  <si>
    <t>13.1</t>
  </si>
  <si>
    <t>SINAPI - 93184</t>
  </si>
  <si>
    <t>VERGA PRÉ-MOLDADA COM ATÉ 1,5 M DE VÃO, ESPESSURA DE *20* CM. AF_03/2024</t>
  </si>
  <si>
    <t>CONCRETO ARMADO - MURETA - PILARES</t>
  </si>
  <si>
    <t>14.1</t>
  </si>
  <si>
    <t>14.2</t>
  </si>
  <si>
    <t>14.3</t>
  </si>
  <si>
    <t>14.4</t>
  </si>
  <si>
    <t>CONCRETO ARMADO - CASA DE GÁS - PILARES VIGAS E LAJES</t>
  </si>
  <si>
    <t>15.1</t>
  </si>
  <si>
    <t>15.2</t>
  </si>
  <si>
    <t>SINAPI - 92760</t>
  </si>
  <si>
    <t>ARMAÇÃO DE PILAR OU VIGA DE ESTRUTURA CONVENCIONAL DE CONCRETO ARMADO UTILIZANDO AÇO CA-50 DE 6,3 MM - MONTAGEM. AF_06/2022</t>
  </si>
  <si>
    <t>15.3</t>
  </si>
  <si>
    <t>15.4</t>
  </si>
  <si>
    <t>15.5</t>
  </si>
  <si>
    <t>15.6</t>
  </si>
  <si>
    <t>ESTRUTURA METÁLICA</t>
  </si>
  <si>
    <t>16.1</t>
  </si>
  <si>
    <t>SINAPI - 100775</t>
  </si>
  <si>
    <t>ESTRUTURA TRELIÇADA DE COBERTURA, TIPO FINK, COM LIGAÇÕES SOLDADAS, INCLUSOS PERFIS METÁLICOS, CHAPAS METÁLICAS, MÃO DE OBRA E TRANSPORTE COM GUINDASTE - FORNECIMENTO E INSTALAÇÃO. AF_01/2020_PSA</t>
  </si>
  <si>
    <t>PISO DE CONCRETO - PAVIMENTAÇÃO INTERNA DE PISO DE CONCRETO 7 CM</t>
  </si>
  <si>
    <t>17.1</t>
  </si>
  <si>
    <t>SINAPI - 97083</t>
  </si>
  <si>
    <t>COMPACTAÇÃO MECÂNICA DE SOLO PARA EXECUÇÃO DE RADIER, PISO DE CONCRETO OU LAJE SOBRE SOLO, COM COMPACTADOR DE SOLOS A PERCUSSÃO. AF_09/2021</t>
  </si>
  <si>
    <t>17.2</t>
  </si>
  <si>
    <t>SINAPI - 96622</t>
  </si>
  <si>
    <t>LASTRO COM MATERIAL GRANULAR, APLICADO EM PISOS OU LAJES SOBRE SOLO, ESPESSURA DE *5 CM*. AF_01/2024</t>
  </si>
  <si>
    <t>17.3</t>
  </si>
  <si>
    <t>SINAPI - 97087</t>
  </si>
  <si>
    <t>CAMADA SEPARADORA PARA EXECUÇÃO DE RADIER, PISO DE CONCRETO OU LAJE SOBRE SOLO, EM LONA PLÁSTICA. AF_09/2021</t>
  </si>
  <si>
    <t>17.4</t>
  </si>
  <si>
    <t>SINAPI - 94991</t>
  </si>
  <si>
    <t>EXECUÇÃO DE PASSEIO (CALÇADA) OU PISO DE CONCRETO COM CONCRETO MOLDADO IN LOCO, USINADO C20, ACABAMENTO CONVENCIONAL, NÃO ARMADO. AF_08/2022</t>
  </si>
  <si>
    <t>PAVIMENTAÇÃO EXTERNA - CALÇADA DE PISO DE CONCRETO 7CM</t>
  </si>
  <si>
    <t>18.1</t>
  </si>
  <si>
    <t>18.2</t>
  </si>
  <si>
    <t>18.3</t>
  </si>
  <si>
    <t>18.4</t>
  </si>
  <si>
    <t>SISTEMA DE VEDAÇÃO VERTICAL - ELEMENTOS VAZADOS</t>
  </si>
  <si>
    <t>19.1</t>
  </si>
  <si>
    <t>SINAPI - 101161</t>
  </si>
  <si>
    <t>ALVENARIA DE VEDAÇÃO COM ELEMENTO VAZADO DE CONCRETO (COBOGÓ) DE 7X50X50CM E ARGAMASSA DE ASSENTAMENTO COM PREPARO EM BETONEIRA. AF_05/2020</t>
  </si>
  <si>
    <t>ALVENARIA DE VEDAÇÃO</t>
  </si>
  <si>
    <t>20.1</t>
  </si>
  <si>
    <t>SINAPI - 103322</t>
  </si>
  <si>
    <t>ALVENARIA DE VEDAÇÃO DE BLOCOS CERÂMICOS FURADOS NA VERTICAL DE 9X19X39 CM (ESPESSURA 9 CM) E ARGAMASSA DE ASSENTAMENTO COM PREPARO EM BETONEIRA. AF_12/2021</t>
  </si>
  <si>
    <t>20.2</t>
  </si>
  <si>
    <t>SINAPI - 103328</t>
  </si>
  <si>
    <t>ALVENARIA DE VEDAÇÃO DE BLOCOS CERÂMICOS FURADOS NA HORIZONTAL DE 9X19X19 CM (ESPESSURA 9 CM) E ARGAMASSA DE ASSENTAMENTO COM PREPARO EM BETONEIRA. AF_12/2021</t>
  </si>
  <si>
    <t>20.3</t>
  </si>
  <si>
    <t>SINAPI - 103324</t>
  </si>
  <si>
    <t>ALVENARIA DE VEDAÇÃO DE BLOCOS CERÂMICOS FURADOS NA VERTICAL DE 14X19X39 CM (ESPESSURA 14 CM) E ARGAMASSA DE ASSENTAMENTO COM PREPARO EM BETONEIRA. AF_12/2021</t>
  </si>
  <si>
    <t>20.4</t>
  </si>
  <si>
    <t>SINAPI - 101159</t>
  </si>
  <si>
    <t>ALVENARIA DE VEDAÇÃO DE BLOCOS CERÂMICOS MACIÇOS DE 5X10X20CM (ESPESSURA 10CM) E ARGAMASSA DE ASSENTAMENTO COM PREPARO EM BETONEIRA. AF_05/2020</t>
  </si>
  <si>
    <t>20.5</t>
  </si>
  <si>
    <t>SINAPI - 93200</t>
  </si>
  <si>
    <t>FIXAÇÃO (ENCUNHAMENTO) DE ALVENARIA DE VEDAÇÃO COM ARGAMASSA APLICADA COM BISNAGA. AF_03/2024</t>
  </si>
  <si>
    <t>ALVENARIA DA MURETA</t>
  </si>
  <si>
    <t>21.1</t>
  </si>
  <si>
    <t>DIVISÓRIA</t>
  </si>
  <si>
    <t>22.1</t>
  </si>
  <si>
    <t>SINAPI - 102253</t>
  </si>
  <si>
    <t>DIVISORIA SANITÁRIA, TIPO CABINE, EM GRANITO CINZA POLIDO, ESP = 3CM, ASSENTADO COM ARGAMASSA COLANTE AC III-E, EXCLUSIVE FERRAGENS. AF_01/2021</t>
  </si>
  <si>
    <t>22.2</t>
  </si>
  <si>
    <t>Composição - FNDE 129</t>
  </si>
  <si>
    <t>INSTALAÇÃO DE BOX DE VIDRO TEMPERADO, E = 10 MM, ENCAIXADO EM PERFIL U</t>
  </si>
  <si>
    <t>22.3</t>
  </si>
  <si>
    <t>SINAPI - 96370</t>
  </si>
  <si>
    <t>PAREDE COM SISTEMA EM CHAPAS DE GESSO PARA DRYWALL, USO INTERNO, COM UMA FACE SIMPLES E ESTRUTURA METÁLICA COM GUIAS SIMPLES, SEM VÃOS. AF_07/2023_PS</t>
  </si>
  <si>
    <t>ESQUADRIAS - PORTAS DE MADEIRA</t>
  </si>
  <si>
    <t>23.1</t>
  </si>
  <si>
    <t>Composição - FNDE 433</t>
  </si>
  <si>
    <t>KIT DE PORTA DE MADEIRA PARA PINTURA, SEMI-OCA (LEVE OU MÉDIA), PADRÃO MÉDIO, 70X210CM, ESPESSURA DE 3,5CM, ITENS INCLUSOS: DOBRADIÇAS, MONTAGEM E INSTALAÇÃO DO BATENTE, FECHADURA COM EXECUÇÃO DO FURO - FORNECIMENTO E INSTALAÇÃO</t>
  </si>
  <si>
    <t>23.2</t>
  </si>
  <si>
    <t>Composição - FNDE 247</t>
  </si>
  <si>
    <t>KIT DE PORTA DE MADEIRA COM VENEZIANA, 80X210CM (ESPESSURA DE 3CM), PADRÃO MÉDIO, ITENS INCLUSOS: DOBRADIÇAS, MONTAGEM E INSTALAÇÃO DE BATENTE, FECHADURA COM EXECUÇÃO DO FURO - FORNECIMENTO E INSTALAÇÃO</t>
  </si>
  <si>
    <t>23.3</t>
  </si>
  <si>
    <t>Composição - FNDE 246</t>
  </si>
  <si>
    <t>PM3 - KIT DE PORTA DE MADEIRA FRISADA, SEMI-OCA (LEVE OU MÉDIA), PADRÃO MÉDIO, 80X210CM, ESPESSURA DE 3,5CM, ITENS INCLUSOS: DOBRADIÇAS, MONTAGEM E INSTALAÇÃO DE BATENTE, FECHADURA COM EXECUÇÃO DO FURO - FORNECIMENTO E INSTALAÇÃO. AF_12/2019</t>
  </si>
  <si>
    <t>23.4</t>
  </si>
  <si>
    <t>Composição - FNDE 434</t>
  </si>
  <si>
    <t>PM4 - KIT DE PORTA DE MADEIRA FRISADA, SEMI-OCA (LEVE OU MÉDIA), PADRÃO MÉDIO, 80X210CM, ESPESSURA DE 3,5CM, ITENS INCLUSOS: DOBRADIÇAS, MONTAGEM E INSTALAÇÃO DE BATENTE, FECHADURA COM EXECUÇÃO DO FURO - FORNECIMENTO E INSTALAÇÃO. AF_12/2019</t>
  </si>
  <si>
    <t>23.5</t>
  </si>
  <si>
    <t>Composição - FNDE 430</t>
  </si>
  <si>
    <t>KIT DE PORTA DE MADEIRA COM VISOR DE VIDRO, 80X210CM (ESPESSURA DE 3CM), PADRÃO POPULAR, ITENS INCLUSOS: DOBRADIÇAS, MONTAGEM E INSTALAÇÃO DE BATENTE, FECHADURA COM EXECUÇÃO DO FURO - FORNECIMENTO E INSTALAÇÃO. AF_12/2019</t>
  </si>
  <si>
    <t>23.6</t>
  </si>
  <si>
    <t>Composição - FNDE 432</t>
  </si>
  <si>
    <t>PORTA EM COMPENSADO DE MADEIRA E=2cm REVESTIDA COM LAMINADO MELAMÍNICO COM VARIAÇÃO DE CORES</t>
  </si>
  <si>
    <t>23.7</t>
  </si>
  <si>
    <t>Composição - FNDE 431</t>
  </si>
  <si>
    <t>INSTALAÇÃO DE VIDRO LISO INCOLOR ESQUADRIA PM5 , E = 6 MM, EM ESQUADRIA DE MADEIRA, FIXADO COM BAGUETE</t>
  </si>
  <si>
    <t>FERRAGENS E ACESSÓRIOS</t>
  </si>
  <si>
    <t>24.1</t>
  </si>
  <si>
    <t>SINAPI - 100705</t>
  </si>
  <si>
    <t>TARJETA TIPO LIVRE/OCUPADO PARA PORTA DE BANHEIRO. AF_12/2019</t>
  </si>
  <si>
    <t>24.2</t>
  </si>
  <si>
    <t>SINAPI - 100866</t>
  </si>
  <si>
    <t>BARRA DE APOIO RETA, EM ACO INOX POLIDO, COMPRIMENTO 60CM, FIXADA NA PAREDE - FORNECIMENTO E INSTALAÇÃO. AF_01/2020</t>
  </si>
  <si>
    <t>24.3</t>
  </si>
  <si>
    <t>Composição - FNDE 04</t>
  </si>
  <si>
    <t>CHAPA METÁLICA (ALUMÍNIO) 0,90 M X 0,40 M, ESPESSURA 1 MM PARA AS PORTAS</t>
  </si>
  <si>
    <t>PORTAS EM ALUMÍNIO</t>
  </si>
  <si>
    <t>25.1</t>
  </si>
  <si>
    <t>Composição - FNDE 251</t>
  </si>
  <si>
    <t>PORTA DE ABRIR - PA1 - 100 X 210 CM EM CHAPA DE ALUMÍNIO, COM VENEZIANA E VIDRO MINIBOREAL 6 MM, INCLUSO FECHADURA E PUXADOR - CONFORME PROJETO DE ESQUADRIAS</t>
  </si>
  <si>
    <t>25.2</t>
  </si>
  <si>
    <t>Composição - FNDE 252</t>
  </si>
  <si>
    <t>PORTA DE ABRIR - PA2 - 80 X 210 CM EM CHAPA DE ALUMÍNIO, TIPO VENEZIANA COM GUARNIÇÃO, FIXAÇÃO COM PARAFUSOS - FORNECIMENTO E INSTALAÇÃO - CONFORME PROJETO DE ESQUADRIAS</t>
  </si>
  <si>
    <t>25.3</t>
  </si>
  <si>
    <t>Composição - FNDE 253</t>
  </si>
  <si>
    <t>PORTA DE ABRIR 2 FOLHAS - PA3 - 160 X 210 CM EM CHAPA DE ALUMÍNIO, TIPO VENEZIANA COM GUARNIÇÃO, FIXAÇÃO COM PARAFUSOS - FORNECIMENTO E INSTALAÇÃO - CONFORME PROJETO DE ESQUADRIAS</t>
  </si>
  <si>
    <t>25.4</t>
  </si>
  <si>
    <t>Composição - FNDE 435</t>
  </si>
  <si>
    <t>PORTA DE CORRER - PA4- 450 X 210 CM, DE ALUMÍNIO, COM DUAS FOLHAS FIXAS E DUAS FOLHAS DE CORRER PARA VIDRO, INCLUSO VIDRO LISO INCOLOR 8 MM, FECHADURA E PUXADOR, SEM ALIZAR - CONFORME PROJETO DE ESQUADRIAS</t>
  </si>
  <si>
    <t>25.5</t>
  </si>
  <si>
    <t>Composição - FNDE 436</t>
  </si>
  <si>
    <t>PORTA DE ABRIR - PA5 - 120 X 170 CM EM CHAPA DE ALUMÍNIO, TIPO VENEZIANA COM GUARNIÇÃO, FIXAÇÃO COM PARAFUSOS - FORNECIMENTO E INSTALAÇÃO - CONFORME PROJETO DE ESQUADRIAS</t>
  </si>
  <si>
    <t>FONTE / ITEM</t>
  </si>
  <si>
    <t>MACROSSERVIÇO / SERVIÇO</t>
  </si>
  <si>
    <t>QTD.</t>
  </si>
  <si>
    <t>UND.</t>
  </si>
  <si>
    <t>CUSTO REFERÊNCIA</t>
  </si>
  <si>
    <t>BDI</t>
  </si>
  <si>
    <t>PREÇO UNITÁRIO</t>
  </si>
  <si>
    <t>PREÇO TOTAL</t>
  </si>
  <si>
    <t>ITEM</t>
  </si>
  <si>
    <t>JANELAS EM ALUMÍNIO</t>
  </si>
  <si>
    <t>26.1</t>
  </si>
  <si>
    <t>Composição - FNDE 258</t>
  </si>
  <si>
    <t>JANELA DE ALUMÍNIO - JA-1 - 70 X 125 CM, TIPO GUILHOTINA COMPLETA, COM VIDROS, BATENTE E FERRAGENS. EXCLUSIVE ALIZAR, ACABAMENTO E CONTRAMARCO, CONFORME PROJETO DE ESQUADRIAS</t>
  </si>
  <si>
    <t>26.2</t>
  </si>
  <si>
    <t>Composição - FNDE 438</t>
  </si>
  <si>
    <t>JANELA DE ALUMÍNIO - JA-2 - 110 X 195 CM, TIPO GUILHOTINACOMPLETA, COM VIDROS, BATENTE E FERRAGENS. EXCLUSIVE ALIZAR, ACABAMENTO E CONTRAMARCO, CONFORME PROJETO DE ESQUADRIAS</t>
  </si>
  <si>
    <t>26.3</t>
  </si>
  <si>
    <t>Composição - FNDE 275</t>
  </si>
  <si>
    <t>JANELA DE ALUMÍNIO JA-3 - 140 X 115, TIPO FIXA, PARA VIDRO, COM VIDRO, BATENTE E FERRAGENS. EXCLUSIVE ACABAMENTO, ALIZAR E CONTRAMARCO, CONFORME PROJETO DE ESQUADRIAS</t>
  </si>
  <si>
    <t>26.4</t>
  </si>
  <si>
    <t>Composição - FNDE 439</t>
  </si>
  <si>
    <t>JANELA DE ALUMÍNIO - JA-4 - 140 X 195 CM, TIPO GUILHOTINA COMPLETA, COM VIDROS, BATENTE E FERRAGENS. EXCLUSIVE ALIZAR, ACABAMENTO E CONTRAMARCO, CONFORME PROJETO DE ESQUADRIAS</t>
  </si>
  <si>
    <t>26.5</t>
  </si>
  <si>
    <t>Composição - FNDE 440</t>
  </si>
  <si>
    <t>JANELA DE ALUMÍNIO JA-5 - 200 X 105 CM, TIPO FIXA, PARA VIDRO, COM VIDRO, BATENTE E FERRAGENS. EXCLUSIVE ACABAMENTO, ALIZAR E CONTRAMARCO, CONFORME PROJETO DE ESQUADRIAS</t>
  </si>
  <si>
    <t>26.6</t>
  </si>
  <si>
    <t>Composição - FNDE 441</t>
  </si>
  <si>
    <t>JANELA DE ALUMÍNIO - JA-6 - 210 X 50 CM, TIPO MAXIM-AR, COM VIDROS, BATENTE E FERRAGENS. EXCLUSIVE ALIZAR, ACABAMENTO E CONTRAMARCO, CONFORME PROJETO DE ESQUADRIAS</t>
  </si>
  <si>
    <t>26.7</t>
  </si>
  <si>
    <t>Composição - FNDE 264</t>
  </si>
  <si>
    <t>JANELA DE ALUMÍNIO - JA-7 - 210 X 75 CM, TIPO MAXIM-AR, COM VIDROS, BATENTE E FERRAGENS. EXCLUSIVE ALIZAR, ACABAMENTO E CONTRAMARCO, CONFORME PROJETO DE ESQUADRIAS</t>
  </si>
  <si>
    <t>26.8</t>
  </si>
  <si>
    <t>Composição - FNDE 268</t>
  </si>
  <si>
    <t>JANELA DE ALUMÍNIO - JA-8 - 210 X 100 CM, TIPO MAXIM-AR, COM VIDROS, BATENTE E FERRAGENS. EXCLUSIVE ALIZAR, ACABAMENTO E CONTRAMARCO, CONFORME PROJETO DE ESQUADRIAS</t>
  </si>
  <si>
    <t>26.9</t>
  </si>
  <si>
    <t>Composição - FNDE 265</t>
  </si>
  <si>
    <t>JANELA DE ALUMÍNIO - JA-9 - 210 X 150 CM, TIPO MAXIM-AR, COM VIDROS, BATENTE E FERRAGENS. EXCLUSIVE ALIZAR, ACABAMENTO E CONTRAMARCO, CONFORME PROJETO DE ESQUADRIAS</t>
  </si>
  <si>
    <t>26.10</t>
  </si>
  <si>
    <t>Composição - FNDE 442</t>
  </si>
  <si>
    <t>JANELA DE ALUMÍNIO - JA-10 - 70 X 75 CM, TIPO MAXIM-AR, COM VIDROS, BATENTE E FERRAGENS. EXCLUSIVE ALIZAR, ACABAMENTO E CONTRAMARCO, CONFORME PROJETO DE ESQUADRIAS</t>
  </si>
  <si>
    <t>26.11</t>
  </si>
  <si>
    <t>Composição - FNDE 270</t>
  </si>
  <si>
    <t>JANELA DE ALUMÍNIO - JA-11 - 140 X 75 CM, TIPO MAXIM-AR, COM VIDROS, BATENTE E FERRAGENS. EXCLUSIVE ALIZAR, ACABAMENTO E CONTRAMARCO, CONFORME PROJETO DE ESQUADRIAS</t>
  </si>
  <si>
    <t>26.12</t>
  </si>
  <si>
    <t>Composição - FNDE 443</t>
  </si>
  <si>
    <t>JANELA DE ALUMÍNIO - JA-12 - 420 X 50 CM, TIPO MAXIM-AR, COM VIDROS, BATENTE E FERRAGENS. EXCLUSIVE ALIZAR, ACABAMENTO E CONTRAMARCO, CONFORME PROJETO DE ESQUADRIAS</t>
  </si>
  <si>
    <t>26.13</t>
  </si>
  <si>
    <t>Composição - FNDE 444</t>
  </si>
  <si>
    <t>JANELA DE ALUMÍNIO - JA-13 - 560 X 100 CM, TIPO MAXIM-AR, COM VIDROS, BATENTE E FERRAGENS. EXCLUSIVE ALIZAR, ACABAMENTO E CONTRAMARCO, CONFORME PROJETO DE ESQUADRIAS</t>
  </si>
  <si>
    <t>26.14</t>
  </si>
  <si>
    <t>Composição - FNDE 445</t>
  </si>
  <si>
    <t>JANELA DE ALUMÍNIO JA-14 - 160 X 85, TIPO FIXA, PARA VIDRO, COM VIDRO, BATENTE E FERRAGENS. EXCLUSIVE ACABAMENTO, ALIZAR E CONTRAMARCO, CONFORME PROJETO DE ESQUADRIAS</t>
  </si>
  <si>
    <t>26.15</t>
  </si>
  <si>
    <t>Composição - FNDE 05</t>
  </si>
  <si>
    <t>TELA TIPO MOSQUITEIRO - FIXADA NA ESQUADRIA - CONFORME PROJETO DE ESQUADRIAS</t>
  </si>
  <si>
    <t>PORTA DE VIDRO</t>
  </si>
  <si>
    <t>27.1</t>
  </si>
  <si>
    <t>Composição - FNDE 437</t>
  </si>
  <si>
    <t>PORTA DE VIDRO - PV1 - 175X 230 CM, DE ABRIR DUAS FOLHAS TEMPERADO INCOLOR 10 MM, CONFORME PROJETO</t>
  </si>
  <si>
    <t>ESQUADRIA GERAL</t>
  </si>
  <si>
    <t>28.1</t>
  </si>
  <si>
    <t>Composição - FNDE 280</t>
  </si>
  <si>
    <t>PF1 - PORTÃO METÁLICO DE ABRIR, 1,40 X 2,20 M, COM CHAPA METÁLICA, INCLUSO PINTURA, CONFORME PROJETO DE ESQUADRIAS</t>
  </si>
  <si>
    <t>28.2</t>
  </si>
  <si>
    <t>Composição - FNDE 08</t>
  </si>
  <si>
    <t>PF2 - PORTÃO METÁLICO DE ABRIR, 1,40 X 1,05 M, COM CHAPA METÁLICA, INCLUSO PINTURA, CONFORME PROJETO DE ESQUADRIAS</t>
  </si>
  <si>
    <t>28.3</t>
  </si>
  <si>
    <t>Composição - FNDE 281</t>
  </si>
  <si>
    <t>FECHAMENTO EM CHAPA METÁLICA PERFURADA, INCLUSO PINTURA, CONFORME PROJETO</t>
  </si>
  <si>
    <t>28.4</t>
  </si>
  <si>
    <t>Composição - FNDE 283</t>
  </si>
  <si>
    <t>CERCA/GRADIL H=1,58M, MALHA 5 X 15CM - GALVANIZADO</t>
  </si>
  <si>
    <t>28.5</t>
  </si>
  <si>
    <t>Composição - FNDE 446</t>
  </si>
  <si>
    <t>P01 - PORTÃO METÁLICO 1,50 x 2,10 M , MALHA 5 X 20CM - FIO 5,00MM, REVESTIDOS EM POLIESTER POR PROCESSO DE PINTURA ELETROSTÁTICA (GRADIL), NA COR BRANCA - FORNECIMENTO E INSTALAÇÃO</t>
  </si>
  <si>
    <t>28.6</t>
  </si>
  <si>
    <t>Composição - FNDE 447</t>
  </si>
  <si>
    <t>P02 - PORTÃO METÁLICO 1,00 x 2,00 M , MALHA 5 X 20CM - FIO 5,00MM, REVESTIDOS EM POLIESTER POR PROCESSO DE PINTURA ELETROSTÁTICA (GRADIL), NA COR BRANCA - FORNECIMENTO E INSTALAÇÃO</t>
  </si>
  <si>
    <t>28.7</t>
  </si>
  <si>
    <t>Composição - FNDE 448</t>
  </si>
  <si>
    <t>P03 - PORTÃO METÁLICO 3,12 x 2,00 M , MALHA 5 X 20CM - FIO 5,00MM, REVESTIDOS EM POLIESTER POR PROCESSO DE PINTURA ELETROSTÁTICA (GRADIL), NA COR BRANCA - FORNECIMENTO E INSTALAÇÃO</t>
  </si>
  <si>
    <t>SISTEMA DE COBERTURA</t>
  </si>
  <si>
    <t>29.1</t>
  </si>
  <si>
    <t>Composição - FNDE 20</t>
  </si>
  <si>
    <t>TELHA TERMOISOLANTE REVESTIDA EM ACO GALVALUME, FACE SUPERIOR TRAPEZOIDAL E FACE INFERIOR PLANA (NAO INCLUI ACESSORIOS DE FIXACAO), REVEST COM ESPESSURA DE 0,50 MM, COM PRE-PINTURA DE COR BRANCA NAS DUAS FACES, NUCLEO EM POLIIOCIANURATO (PIR) COM ESPESSURA DE 50 MM</t>
  </si>
  <si>
    <t>29.2</t>
  </si>
  <si>
    <t>SINAPI - 94229</t>
  </si>
  <si>
    <t>CALHA EM CHAPA DE AÇO GALVANIZADO NÚMERO 24, DESENVOLVIMENTO DE 100 CM, INCLUSO TRANSPORTE VERTICAL. AF_07/2019</t>
  </si>
  <si>
    <t>29.3</t>
  </si>
  <si>
    <t>Composição - FNDE 422</t>
  </si>
  <si>
    <t>RUFO EM CHAPA DE AÇO GALVANIZADO NR. 24, DESENVOLVIMENTO 73 CM</t>
  </si>
  <si>
    <t>29.4</t>
  </si>
  <si>
    <t>Composição - FNDE 423</t>
  </si>
  <si>
    <t>RUFO EM CHAPA DE AÇO GALVANIZADO NR. 24, DESENVOLVIMENTO 39 CM</t>
  </si>
  <si>
    <t>29.5</t>
  </si>
  <si>
    <t>Composição - FNDE 424</t>
  </si>
  <si>
    <t>RUFO EM CHAPA DE AÇO GALVANIZADO NR. 24, DESENVOLVIMENTO 32 CM</t>
  </si>
  <si>
    <t>29.6</t>
  </si>
  <si>
    <t>Composição - FNDE 167</t>
  </si>
  <si>
    <t>PINGADEIRA EM CHAPA DE AÇO GALVANIZADO</t>
  </si>
  <si>
    <t>IMPERMEABILIZAÇÃO</t>
  </si>
  <si>
    <t>30.1</t>
  </si>
  <si>
    <t>Composição - FNDE 172</t>
  </si>
  <si>
    <t>IMPERMEABILIZAÇÃO DE VIGA BALDRAME COM EMULSÃO ASFÁLTICA, 2 DEMÃOS</t>
  </si>
  <si>
    <t>30.2</t>
  </si>
  <si>
    <t>Composição - FNDE 174</t>
  </si>
  <si>
    <t>IMPERMEABILIZAÇÃO DE PISO COM EMULSÃO ASFÁLTICA, 2 DEMÃOS</t>
  </si>
  <si>
    <t>REVESTIMENTOS INTERNO E EXTERNO EDIFICAÇÃO</t>
  </si>
  <si>
    <t>31.1</t>
  </si>
  <si>
    <t>SINAPI - 87878</t>
  </si>
  <si>
    <t>CHAPISCO APLICADO EM ALVENARIAS E ESTRUTURAS DE CONCRETO INTERNAS, COM COLHER DE PEDREIRO. ARGAMASSA TRAÇO 1:3 COM PREPARO MANUAL. AF_10/2022</t>
  </si>
  <si>
    <t>31.2</t>
  </si>
  <si>
    <t>SINAPI - 87535</t>
  </si>
  <si>
    <t>EMBOÇO, EM ARGAMASSA TRAÇO 1:2:8, PREPARO MECÂNICO, APLICADO MANUALMENTE EM PAREDES INTERNAS DE AMBIENTES COM ÁREA MAIOR QUE 10M², E = 17,5MM, COM TALISCAS. AF_03/2024</t>
  </si>
  <si>
    <t>31.3</t>
  </si>
  <si>
    <t>SINAPI - 87792</t>
  </si>
  <si>
    <t>EMBOÇO OU MASSA ÚNICA EM ARGAMASSA TRAÇO 1:2:8, PREPARO MECÂNICO COM BETONEIRA 400 L, APLICADA MANUALMENTE EM PANOS CEGOS DE FACHADA (SEM PRESENÇA DE VÃOS), ESPESSURA DE 25 MM. AF_08/2022</t>
  </si>
  <si>
    <t>31.4</t>
  </si>
  <si>
    <t>SINAPI - 87543</t>
  </si>
  <si>
    <t>MASSA ÚNICA, EM ARGAMASSA INDUSTRIALIZADA, PREPARO MECÂNICO, APLICADA COM EQUIPAMENTO DE MISTURA E PROJEÇÃO DE ARGAMASSA EM PAREDES INTERNAS, E = 5MM, SEM TALISCAS. AF_03/2024</t>
  </si>
  <si>
    <t>31.5</t>
  </si>
  <si>
    <t>SINAPI - 87273</t>
  </si>
  <si>
    <t>REVESTIMENTO CERÂMICO PARA PAREDES INTERNAS COM PLACAS TIPO ESMALTADA DE DIMENSÕES 33X45 CM APLICADAS NA ALTURA INTEIRA DAS PAREDES. AF_02/2023_PE</t>
  </si>
  <si>
    <t>31.6</t>
  </si>
  <si>
    <t>Composição - FNDE 293</t>
  </si>
  <si>
    <t>REVESTIMENTO CERÂMICO PARA PAREDES INTERNAS COM PLACAS TIPO ESMALTADA EXTRA DE DIMENSÕES 10X10 CM COR AMARELA APLICADAS NA ALTURA INTEIRA DAS PAREDES</t>
  </si>
  <si>
    <t>31.7</t>
  </si>
  <si>
    <t>Composição - FNDE 294</t>
  </si>
  <si>
    <t>REVESTIMENTO CERÂMICO PARA PAREDES INTERNAS COM PLACAS TIPO ESMALTADA EXTRA DE DIMENSÕES 10X10 CM COR AZUL APLICADAS NA ALTURA INTEIRA DAS PAREDES</t>
  </si>
  <si>
    <t>31.8</t>
  </si>
  <si>
    <t>Composição - FNDE 295</t>
  </si>
  <si>
    <t>REVESTIMENTO CERÂMICO PARA PAREDES INTERNAS COM PLACAS TIPO ESMALTADA EXTRA DE DIMENSÕES 10X10 CM COR BRANCA APLICADAS NA ALTURA INTEIRA DAS PAREDES</t>
  </si>
  <si>
    <t>31.9</t>
  </si>
  <si>
    <t>Composição - FNDE 296</t>
  </si>
  <si>
    <t>REVESTIMENTO CERÂMICO PARA PAREDES INTERNAS COM PLACAS TIPO ESMALTADA EXTRA DE DIMENSÕES 10X10 CM COR VERMELHA APLICADAS NA ALTURA INTEIRA DAS PAREDES</t>
  </si>
  <si>
    <t>31.10</t>
  </si>
  <si>
    <t>Composição - FNDE 245</t>
  </si>
  <si>
    <t>RODA MEIO EM MADEIRA, ALTURA 7CM, FIXADO COM COLA</t>
  </si>
  <si>
    <t>31.11</t>
  </si>
  <si>
    <t>SINAPI - 96114</t>
  </si>
  <si>
    <t>FORRO EM DRYWALL, PARA AMBIENTES COMERCIAIS, INCLUSIVE ESTRUTURA BIRECIONAL DE FIXAÇÃO. AF_08/2023_PS</t>
  </si>
  <si>
    <t>31.12</t>
  </si>
  <si>
    <t>Composição - FNDE 18</t>
  </si>
  <si>
    <t>FORRO DE FIBRA MINERAL EM PLACAS DE 625 X 625 MM, E = 15 MM, BORDA RETA, COM PINTURA ANTIMOFO, APOIADO EM PERFIL DE ACO GALVANIZADO COM 24 MM DE BASE - INSTALADO</t>
  </si>
  <si>
    <t>MURETA</t>
  </si>
  <si>
    <t>32.1</t>
  </si>
  <si>
    <t>32.2</t>
  </si>
  <si>
    <t>SISTEMA DE PISOS - PAVIMENTAÇÃO INTERNA</t>
  </si>
  <si>
    <t>33.1</t>
  </si>
  <si>
    <t>Composição - FNDE 182</t>
  </si>
  <si>
    <t>CONTRAPISO DE CONCRETO NÃO-ESTRUTURAL, ESPESSURA 3 CM E PREPARO MECÂNICO</t>
  </si>
  <si>
    <t>33.2</t>
  </si>
  <si>
    <t>SINAPI - 98680</t>
  </si>
  <si>
    <t>PISO CIMENTADO, TRAÇO 1:3 (CIMENTO E AREIA), ACABAMENTO LISO, ESPESSURA 3,0 CM, PREPARO MECÂNICO DA ARGAMASSA. AF_09/2020</t>
  </si>
  <si>
    <t>33.3</t>
  </si>
  <si>
    <t>SINAPI - 87755</t>
  </si>
  <si>
    <t>CONTRAPISO EM ARGAMASSA TRAÇO 1:4 (CIMENTO E AREIA), PREPARO MECÂNICO COM BETONEIRA 400 L, APLICADO EM ÁREAS MOLHADAS SOBRE IMPERMEABILIZAÇÃO, ACABAMENTO NÃO REFORÇADO, ESPESSURA 3CM. AF_07/2021</t>
  </si>
  <si>
    <t>33.4</t>
  </si>
  <si>
    <t>SINAPI - 87257</t>
  </si>
  <si>
    <t>REVESTIMENTO CERÂMICO PARA PISO COM PLACAS TIPO ESMALTADA DE DIMENSÕES 60X60 CM APLICADA EM AMBIENTES DE ÁREA MAIOR QUE 10 M2. AF_02/2023_PE</t>
  </si>
  <si>
    <t>33.5</t>
  </si>
  <si>
    <t>SINAPI - 87251</t>
  </si>
  <si>
    <t>REVESTIMENTO CERÂMICO PARA PISO COM PLACAS TIPO ESMALTADA DE DIMENSÕES 45X45 CM APLICADA EM AMBIENTES DE ÁREA MAIOR QUE 10 M2. AF_02/2023_PE</t>
  </si>
  <si>
    <t>33.6</t>
  </si>
  <si>
    <t>Composição - FNDE 425</t>
  </si>
  <si>
    <t>PISO VINÍLICO SEMI-FLEXÍVEL EM MANTA ESPESSURA 2 MM</t>
  </si>
  <si>
    <t>33.7</t>
  </si>
  <si>
    <t>Composição - FNDE 09</t>
  </si>
  <si>
    <t>NATA DE CIMENTO COM COLA PVA, PARA NIVELAMENTO DE CONTRAPISO PARA ASSENTAMENTO DE PISO VINÍLICO</t>
  </si>
  <si>
    <t>33.8</t>
  </si>
  <si>
    <t>SINAPI - 88650</t>
  </si>
  <si>
    <t>RODAPÉ CERÂMICO DE 7CM DE ALTURA COM PLACAS TIPO ESMALTADA DE DIMENSÕES 60X60CM. AF_02/2023</t>
  </si>
  <si>
    <t>33.9</t>
  </si>
  <si>
    <t>SINAPI - 98688</t>
  </si>
  <si>
    <t>RODAPÉ EM POLIESTIRENO, ALTURA 5 CM. AF_09/2020</t>
  </si>
  <si>
    <t>33.10</t>
  </si>
  <si>
    <t>SINAPI - 98689</t>
  </si>
  <si>
    <t>SOLEIRA EM GRANITO, LARGURA 15 CM, ESPESSURA 2,0 CM. AF_09/2020</t>
  </si>
  <si>
    <t>33.11</t>
  </si>
  <si>
    <t>Composição - FNDE 426</t>
  </si>
  <si>
    <t>SOLEIRA EM GRANITO, LARGURA 30 CM, ESPESSURA 2,0 CM</t>
  </si>
  <si>
    <t>33.12</t>
  </si>
  <si>
    <t>SINAPI - 102494</t>
  </si>
  <si>
    <t>PINTURA DE PISO COM TINTA EPÓXI, APLICAÇÃO MANUAL, 2 DEMÃOS, INCLUSO PRIMER EPÓXI. AF_05/2021</t>
  </si>
  <si>
    <t>PAVIMENTAÇÃO EXTERNA</t>
  </si>
  <si>
    <t>34.1</t>
  </si>
  <si>
    <t>SINAPI - 98682</t>
  </si>
  <si>
    <t>PISO CIMENTADO, TRAÇO 1:3 (CIMENTO E AREIA), ACABAMENTO RÚSTICO, ESPESSURA 3,0 CM, PREPARO MECÂNICO DA ARGAMASSA. AF_09/2020</t>
  </si>
  <si>
    <t>34.2</t>
  </si>
  <si>
    <t>SINAPI - 92396</t>
  </si>
  <si>
    <t>EXECUÇÃO DE PASSEIO EM PISO INTERTRAVADO, COM BLOCO RETANGULAR COR NATURAL DE 20 X 10 CM, ESPESSURA 6 CM. AF_10/2022</t>
  </si>
  <si>
    <t>34.3</t>
  </si>
  <si>
    <t>Composição - FNDE 190</t>
  </si>
  <si>
    <t>PISO PODOTÁTIL DE ALERTA, COR VERMELHA, DE CONCRETO, ASSENTADO SOBRE ARGAMASSA</t>
  </si>
  <si>
    <t>34.4</t>
  </si>
  <si>
    <t>Composição - FNDE 427</t>
  </si>
  <si>
    <t>PISO PODOTÁTIL DIRECIONAL, , COR VERMELHA, DE CONCRETO, ASSENTADO SOBRE ARGAMASSA</t>
  </si>
  <si>
    <t>34.5</t>
  </si>
  <si>
    <t>Composição - FNDE 10</t>
  </si>
  <si>
    <t>COLCHÃO DRENANTE DE AREIA H= 30 CM</t>
  </si>
  <si>
    <t>34.6</t>
  </si>
  <si>
    <t>SINAPI - 98504</t>
  </si>
  <si>
    <t>PLANTIO DE GRAMA BATATAIS EM PLACAS. AF_07/2024</t>
  </si>
  <si>
    <t>34.7</t>
  </si>
  <si>
    <t>SINAPI - 94263</t>
  </si>
  <si>
    <t>GUIA (MEIO-FIO) CONCRETO, MOLDADA IN LOCO EM TRECHO RETO COM EXTRUSORA, 13 CM BASE X 22 CM ALTURA. AF_01/2024</t>
  </si>
  <si>
    <t>PINTURAS E ACABAMENTOS - PINTURA EDIFICAÇÃO</t>
  </si>
  <si>
    <t>35.1</t>
  </si>
  <si>
    <t>SINAPI - 88497</t>
  </si>
  <si>
    <t>EMASSAMENTO COM MASSA LÁTEX, APLICAÇÃO EM PAREDE, DUAS DEMÃOS, LIXAMENTO MANUAL. AF_04/2023</t>
  </si>
  <si>
    <t>35.2</t>
  </si>
  <si>
    <t>Composição - FNDE 402</t>
  </si>
  <si>
    <t>PINTURA LÁTEX ACRÍLICA, COR BRANCO GELO, APLICAÇÃO MANUAL EM PAREDES, DUAS DEMÃOS</t>
  </si>
  <si>
    <t>35.3</t>
  </si>
  <si>
    <t>SINAPI - 102219</t>
  </si>
  <si>
    <t>PINTURA TINTA DE ACABAMENTO (PIGMENTADA) ESMALTE SINTÉTICO ACETINADO EM MADEIRA, 2 DEMÃOS. AF_01/2021</t>
  </si>
  <si>
    <t>35.4</t>
  </si>
  <si>
    <t>Composição - FNDE 201</t>
  </si>
  <si>
    <t>PINTURA EM ESMALTE SINTÉTICO EM RODAMEIO DE MADEIRA, 2 DEMÃOS - COR BRANCO</t>
  </si>
  <si>
    <t>35.5</t>
  </si>
  <si>
    <t>Composição - FNDE 428</t>
  </si>
  <si>
    <t>PINTURA COM TINTA EPÓXI EM PAREDES,ÁREAS MOLHADAS, APLICAÇÃO MANUAL, 2 DEMÃOS, INCLUSO PRIMER EPÓXI</t>
  </si>
  <si>
    <t>35.6</t>
  </si>
  <si>
    <t>SINAPI - 100742</t>
  </si>
  <si>
    <t>PINTURA COM TINTA ALQUÍDICA DE ACABAMENTO (ESMALTE SINTÉTICO ACETINADO) APLICADA A ROLO OU PINCEL SOBRE SUPERFÍCIES METÁLICAS (EXCETO PERFIL) EXECUTADO EM OBRA (POR DEMÃO). AF_01/2020</t>
  </si>
  <si>
    <t>PINTURA DE FORROS</t>
  </si>
  <si>
    <t>36.1</t>
  </si>
  <si>
    <t>SINAPI - 88494</t>
  </si>
  <si>
    <t>EMASSAMENTO COM MASSA LÁTEX, APLICAÇÃO EM TETO, UMA DEMÃO, LIXAMENTO MANUAL. AF_04/2023</t>
  </si>
  <si>
    <t>36.2</t>
  </si>
  <si>
    <t>SINAPI - 88488</t>
  </si>
  <si>
    <t>PINTURA LÁTEX ACRÍLICA PREMIUM, APLICAÇÃO MANUAL EM TETO, DUAS DEMÃOS. AF_04/2023</t>
  </si>
  <si>
    <t>PINTURA - DIVERSOS ESTRUTURA METÁLICA</t>
  </si>
  <si>
    <t>37.1</t>
  </si>
  <si>
    <t>SINAPI - 100724</t>
  </si>
  <si>
    <t>PINTURA COM TINTA ALQUÍDICA DE FUNDO E ACABAMENTO (ESMALTE SINTÉTICO GRAFITE) APLICADA A ROLO OU PINCEL SOBRE PERFIL METÁLICO EXECUTADO EM FÁBRICA (POR DEMÃO). AF_01/2020</t>
  </si>
  <si>
    <t>PINTURA MURETA</t>
  </si>
  <si>
    <t>38.1</t>
  </si>
  <si>
    <t>SINAPI - 96132</t>
  </si>
  <si>
    <t>APLICAÇÃO MANUAL DE MASSA ACRÍLICA EM PANOS DE FACHADA SEM PRESENÇA DE VÃOS, DE EDIFÍCIOS DE MÚLTIPLOS PAVIMENTOS, DUAS DEMÃOS. AF_03/2024</t>
  </si>
  <si>
    <t>38.2</t>
  </si>
  <si>
    <t>SINAPI - 88489</t>
  </si>
  <si>
    <t>PINTURA LÁTEX ACRÍLICA PREMIUM, APLICAÇÃO MANUAL EM PAREDES, DUAS DEMÃOS. AF_04/2023</t>
  </si>
  <si>
    <t>INSTALAÇÕES HIDRÁULICAS - TUBULAÇÕES E CONEXÕES DE PVC RÍGIDO</t>
  </si>
  <si>
    <t>39.1</t>
  </si>
  <si>
    <t>SINAPI - 89401</t>
  </si>
  <si>
    <t>TUBO, PVC, SOLDÁVEL, DE 20MM, INSTALADO EM RAMAL DE DISTRIBUIÇÃO DE ÁGUA - FORNECIMENTO E INSTALAÇÃO. AF_06/2022</t>
  </si>
  <si>
    <t>39.2</t>
  </si>
  <si>
    <t>SINAPI - 89356</t>
  </si>
  <si>
    <t>TUBO, PVC, SOLDÁVEL, DE 25MM, INSTALADO EM RAMAL OU SUB-RAMAL DE ÁGUA - FORNECIMENTO E INSTALAÇÃO. AF_06/2022</t>
  </si>
  <si>
    <t>39.3</t>
  </si>
  <si>
    <t>SINAPI - 103979</t>
  </si>
  <si>
    <t>TUBO, PVC, SOLDÁVEL, DE 50MM, INSTALADO EM RAMAL DE DISTRIBUIÇÃO DE ÁGUA - FORNECIMENTO E INSTALAÇÃO. AF_06/2022</t>
  </si>
  <si>
    <t>39.4</t>
  </si>
  <si>
    <t>SINAPI - 89450</t>
  </si>
  <si>
    <t>TUBO, PVC, SOLDÁVEL, DE 60MM, INSTALADO EM PRUMADA DE ÁGUA - FORNECIMENTO E INSTALAÇÃO. AF_06/2022</t>
  </si>
  <si>
    <t>39.5</t>
  </si>
  <si>
    <t>SINAPI - 89451</t>
  </si>
  <si>
    <t>TUBO, PVC, SOLDÁVEL, DE 75MM, INSTALADO EM PRUMADA DE ÁGUA - FORNECIMENTO E INSTALAÇÃO. AF_06/2022</t>
  </si>
  <si>
    <t>39.6</t>
  </si>
  <si>
    <t>SINAPI - 89452</t>
  </si>
  <si>
    <t>TUBO, PVC, SOLDÁVEL, DE 85MM, INSTALADO EM PRUMADA DE ÁGUA - FORNECIMENTO E INSTALAÇÃO. AF_06/2022</t>
  </si>
  <si>
    <t>39.7</t>
  </si>
  <si>
    <t>SINAPI - 94765</t>
  </si>
  <si>
    <t>ADAPTADOR COM FLANGE E ANEL DE VEDAÇÃO, CPVC, ROSCÁVEL, DN 22 MM, INSTALADO EM RESERVAÇÃO PREDIAL DE ÁGUA - FORNECIMENTO E INSTALAÇÃO. AF_04/2024</t>
  </si>
  <si>
    <t>39.8</t>
  </si>
  <si>
    <t>SINAPI - 94713</t>
  </si>
  <si>
    <t>ADAPTADOR COM FLANGES LIVRES, PVC, SOLDÁVEL, DN 75 MM X 2 1/2", INSTALADO EM RESERVAÇÃO PREDIAL DE ÁGUA - FORNECIMENTO E INSTALAÇÃO. AF_04/2024</t>
  </si>
  <si>
    <t>39.9</t>
  </si>
  <si>
    <t>SINAPI - 94714</t>
  </si>
  <si>
    <t>ADAPTADOR COM FLANGES LIVRES, PVC, SOLDÁVEL, DN 85 MM X 3", INSTALADO EM RESERVAÇÃO PREDIAL DE ÁGUA - FORNECIMENTO E INSTALAÇÃO. AF_04/2024</t>
  </si>
  <si>
    <t>39.10</t>
  </si>
  <si>
    <t>SINAPI - 89376</t>
  </si>
  <si>
    <t>ADAPTADOR CURTO COM BOLSA E ROSCA PARA REGISTRO, PVC, SOLDÁVEL, DN 20MM X 1/2 , INSTALADO EM RAMAL OU SUB-RAMAL DE ÁGUA - FORNECIMENTO E INSTALAÇÃO. AF_06/2022</t>
  </si>
  <si>
    <t>39.11</t>
  </si>
  <si>
    <t>SINAPI - 89383</t>
  </si>
  <si>
    <t>ADAPTADOR CURTO COM BOLSA E ROSCA PARA REGISTRO, PVC, SOLDÁVEL, DN 25MM X 3/4 , INSTALADO EM RAMAL OU SUB-RAMAL DE ÁGUA - FORNECIMENTO E INSTALAÇÃO. AF_06/2022</t>
  </si>
  <si>
    <t>39.12</t>
  </si>
  <si>
    <t>SINAPI - 104002</t>
  </si>
  <si>
    <t>ADAPTADOR CURTO COM BOLSA E ROSCA PARA REGISTRO, PVC, SOLDÁVEL, DN 50MM X 1.1/4", INSTALADO EM RAMAL DE DISTRIBUIÇÃO DE ÁGUA - FORNECIMENTO E INSTALAÇÃO. AF_06/2022</t>
  </si>
  <si>
    <t>39.13</t>
  </si>
  <si>
    <t>SINAPI - 89613</t>
  </si>
  <si>
    <t>ADAPTADOR CURTO COM BOLSA E ROSCA PARA REGISTRO, PVC, SOLDÁVEL, DN 75MM X 2.1/2", INSTALADO EM PRUMADA DE ÁGUA - FORNECIMENTO E INSTALAÇÃO. AF_12/2014</t>
  </si>
  <si>
    <t>39.14</t>
  </si>
  <si>
    <t>SINAPI - 89616</t>
  </si>
  <si>
    <t>ADAPTADOR CURTO COM BOLSA E ROSCA PARA REGISTRO, PVC, SOLDÁVEL, DN 85MM X 3 , INSTALADO EM PRUMADA DE ÁGUA - FORNECIMENTO E INSTALAÇÃO. AF_06/2022</t>
  </si>
  <si>
    <t>39.15</t>
  </si>
  <si>
    <t>SINAPI - 89605</t>
  </si>
  <si>
    <t>LUVA DE REDUÇÃO, PVC, SOLDÁVEL, DN 60MM X 50MM, INSTALADO EM PRUMADA DE ÁGUA - FORNECIMENTO E INSTALAÇÃO. AF_06/2022</t>
  </si>
  <si>
    <t>39.16</t>
  </si>
  <si>
    <t>Composição - FNDE 205</t>
  </si>
  <si>
    <t>BUCHA DE REDUÇÃO, CURTA, PVC, SOLDÁVEL, DN 75 X 60 MM, INSTALADO EM PRUMADA DE ÁGUA - FORNECIMENTO E INSTALAÇÃO</t>
  </si>
  <si>
    <t>39.17</t>
  </si>
  <si>
    <t>Composição - FNDE 229</t>
  </si>
  <si>
    <t>BUCHA DE REDUÇÃO, CURTA, PVC, SOLDÁVEL, DN 85 X 75 MM, INSTALADO EM PRUMADA DE ÁGUA - FORNECIMENTO E INSTALAÇÃO</t>
  </si>
  <si>
    <t>39.18</t>
  </si>
  <si>
    <t>SINAPI - 103998</t>
  </si>
  <si>
    <t>LUVA DE REDUÇÃO, PVC, SOLDÁVEL, DN 50MM X 25MM, INSTALADO EM RAMAL DE DISTRIBUIÇÃO DE ÁGUA FORNECIMENTO E INSTALAÇÃO. AF_06/2022</t>
  </si>
  <si>
    <t>39.19</t>
  </si>
  <si>
    <t>SINAPI - 103969</t>
  </si>
  <si>
    <t>BUCHA DE REDUÇÃO, LONGA, PVC, SOLDÁVEL, DN 60 X 32 MM, INSTALADO EM PRUMADA DE ÁGUA - FORNECIMENTO E INSTALAÇÃO. AF_06/2022</t>
  </si>
  <si>
    <t>39.20</t>
  </si>
  <si>
    <t>SINAPI - 103972</t>
  </si>
  <si>
    <t>BUCHA DE REDUÇÃO, LONGA, PVC, SOLDÁVEL, DN 75 X 50 MM, INSTALADO EM PRUMADA DE ÁGUA - FORNECIMENTO E INSTALAÇÃO. AF_06/2022</t>
  </si>
  <si>
    <t>39.21</t>
  </si>
  <si>
    <t>SINAPI - 89485</t>
  </si>
  <si>
    <t>JOELHO 45 GRAUS, PVC, SOLDÁVEL, DN 25MM, INSTALADO EM PRUMADA DE ÁGUA - FORNECIMENTO E INSTALAÇÃO. AF_06/2022</t>
  </si>
  <si>
    <t>39.22</t>
  </si>
  <si>
    <t>SINAPI - 89502</t>
  </si>
  <si>
    <t>JOELHO 45 GRAUS, PVC, SOLDÁVEL, DN 50MM, INSTALADO EM PRUMADA DE ÁGUA - FORNECIMENTO E INSTALAÇÃO. AF_06/2022</t>
  </si>
  <si>
    <t>39.23</t>
  </si>
  <si>
    <t>SINAPI - 89515</t>
  </si>
  <si>
    <t>JOELHO 45 GRAUS, PVC, SOLDÁVEL, DN 75MM, INSTALADO EM PRUMADA DE ÁGUA - FORNECIMENTO E INSTALAÇÃO. AF_06/2022</t>
  </si>
  <si>
    <t>39.24</t>
  </si>
  <si>
    <t>SINAPI - 89523</t>
  </si>
  <si>
    <t>JOELHO 45 GRAUS, PVC, SOLDÁVEL, DN 85MM, INSTALADO EM PRUMADA DE ÁGUA - FORNECIMENTO E INSTALAÇÃO. AF_06/2022</t>
  </si>
  <si>
    <t>39.25</t>
  </si>
  <si>
    <t>SINAPI - 89358</t>
  </si>
  <si>
    <t>JOELHO 90 GRAUS, PVC, SOLDÁVEL, DN 20MM, INSTALADO EM RAMAL OU SUB-RAMAL DE ÁGUA - FORNECIMENTO E INSTALAÇÃO. AF_06/2022</t>
  </si>
  <si>
    <t>39.26</t>
  </si>
  <si>
    <t>39.27</t>
  </si>
  <si>
    <t>SINAPI - 89501</t>
  </si>
  <si>
    <t>JOELHO 90 GRAUS, PVC, SOLDÁVEL, DN 50MM, INSTALADO EM PRUMADA DE ÁGUA - FORNECIMENTO E INSTALAÇÃO. AF_06/2022</t>
  </si>
  <si>
    <t>39.28</t>
  </si>
  <si>
    <t>SINAPI - 89505</t>
  </si>
  <si>
    <t>JOELHO 90 GRAUS, PVC, SOLDÁVEL, DN 60MM, INSTALADO EM PRUMADA DE ÁGUA - FORNECIMENTO E INSTALAÇÃO. AF_06/2022</t>
  </si>
  <si>
    <t>39.29</t>
  </si>
  <si>
    <t>SINAPI - 94682</t>
  </si>
  <si>
    <t>JOELHO 90 GRAUS, PVC, SOLDÁVEL, DN 75 MM INSTALADO EM RESERVAÇÃO PREDIAL DE ÁGUA - FORNECIMENTO E INSTALAÇÃO. AF_04/2024</t>
  </si>
  <si>
    <t>39.30</t>
  </si>
  <si>
    <t>SINAPI - 94684</t>
  </si>
  <si>
    <t>JOELHO 90 GRAUS, PVC, SOLDÁVEL, DN 85 MM INSTALADO EM RESERVAÇÃO PREDIAL DE ÁGUA - FORNECIMENTO E INSTALAÇÃO. AF_04/2024</t>
  </si>
  <si>
    <t>39.31</t>
  </si>
  <si>
    <t>SINAPI - 90373</t>
  </si>
  <si>
    <t>JOELHO 90 GRAUS COM BUCHA DE LATÃO, PVC, SOLDÁVEL, DN 25MM, X 1/2 INSTALADO EM RAMAL OU SUB-RAMAL DE ÁGUA - FORNECIMENTO E INSTALAÇÃO. AF_06/2022</t>
  </si>
  <si>
    <t>39.32</t>
  </si>
  <si>
    <t>39.33</t>
  </si>
  <si>
    <t>SINAPI - 89395</t>
  </si>
  <si>
    <t>TE, PVC, SOLDÁVEL, DN 25MM, INSTALADO EM RAMAL OU SUB-RAMAL DE ÁGUA - FORNECIMENTO E INSTALAÇÃO. AF_06/2022</t>
  </si>
  <si>
    <t>39.34</t>
  </si>
  <si>
    <t>SINAPI - 89625</t>
  </si>
  <si>
    <t>TE, PVC, SOLDÁVEL, DN 50MM, INSTALADO EM PRUMADA DE ÁGUA - FORNECIMENTO E INSTALAÇÃO. AF_06/2022</t>
  </si>
  <si>
    <t>39.35</t>
  </si>
  <si>
    <t>SINAPI - 89629</t>
  </si>
  <si>
    <t>TE, PVC, SOLDÁVEL, DN 75MM, INSTALADO EM PRUMADA DE ÁGUA - FORNECIMENTO E INSTALAÇÃO. AF_06/2022</t>
  </si>
  <si>
    <t>39.36</t>
  </si>
  <si>
    <t>SINAPI - 89631</t>
  </si>
  <si>
    <t>TE, PVC, SOLDÁVEL, DN 85MM, INSTALADO EM PRUMADA DE ÁGUA - FORNECIMENTO E INSTALAÇÃO. AF_06/2022</t>
  </si>
  <si>
    <t>39.37</t>
  </si>
  <si>
    <t>SINAPI - 89627</t>
  </si>
  <si>
    <t>TÊ DE REDUÇÃO, PVC, SOLDÁVEL, DN 50MM X 25MM, INSTALADO EM PRUMADA DE ÁGUA - FORNECIMENTO E INSTALAÇÃO. AF_06/2022</t>
  </si>
  <si>
    <t>39.38</t>
  </si>
  <si>
    <t>SINAPI - 89630</t>
  </si>
  <si>
    <t>TE DE REDUÇÃO, PVC, SOLDÁVEL, DN 75MM X 50MM, INSTALADO EM PRUMADA DE ÁGUA - FORNECIMENTO E INSTALAÇÃO. AF_06/2022</t>
  </si>
  <si>
    <t>39.39</t>
  </si>
  <si>
    <t>39.40</t>
  </si>
  <si>
    <t>Composição - FNDE 208</t>
  </si>
  <si>
    <t>TÊ DE REDUÇÃO, PVC, SOLDÁVEL, DN 75MM X 60 MM, INSTALADO EM PRUMADA DE ÁGUA - FORNECIMENTO E INSTALAÇÃO</t>
  </si>
  <si>
    <t>39.41</t>
  </si>
  <si>
    <t>SINAPI - 90374</t>
  </si>
  <si>
    <t>TÊ COM BUCHA DE LATÃO NA BOLSA CENTRAL, PVC, SOLDÁVEL, DN 25MM X 3/4 , INSTALADO EM RAMAL OU SUB-RAMAL DE ÁGUA - FORNECIMENTO E INSTALAÇÃO. AF_06/2022</t>
  </si>
  <si>
    <t>39.42</t>
  </si>
  <si>
    <t>SINAPI - 89396</t>
  </si>
  <si>
    <t>TÊ COM BUCHA DE LATÃO NA BOLSA CENTRAL, PVC, SOLDÁVEL, DN 25MM X 1/2 , INSTALADO EM RAMAL OU SUB-RAMAL DE ÁGUA - FORNECIMENTO E INSTALAÇÃO. AF_06/2022</t>
  </si>
  <si>
    <t>INSTALAÇÕES HIDRÁULICAS - TUBULAÇÕES E CONEXÕES - METAIS</t>
  </si>
  <si>
    <t>40.1</t>
  </si>
  <si>
    <t>SINAPI - 94499</t>
  </si>
  <si>
    <t>REGISTRO DE GAVETA BRUTO, LATÃO, ROSCÁVEL, 2 1/2" - FORNECIMENTO E INSTALAÇÃO. AF_08/2021</t>
  </si>
  <si>
    <t>40.2</t>
  </si>
  <si>
    <t>SINAPI - 94500</t>
  </si>
  <si>
    <t>REGISTRO DE GAVETA BRUTO, LATÃO, ROSCÁVEL, 3" - FORNECIMENTO E INSTALAÇÃO. AF_08/2021</t>
  </si>
  <si>
    <t>40.3</t>
  </si>
  <si>
    <t>SINAPI - 89986</t>
  </si>
  <si>
    <t>REGISTRO DE GAVETA BRUTO, LATÃO, ROSCÁVEL, 1/2", COM ACABAMENTO E CANOPLA CROMADOS - FORNECIMENTO E INSTALAÇÃO. AF_08/2021</t>
  </si>
  <si>
    <t>40.4</t>
  </si>
  <si>
    <t>SINAPI - 94794</t>
  </si>
  <si>
    <t>REGISTRO DE GAVETA BRUTO, LATÃO, ROSCÁVEL, 1 1/2", COM ACABAMENTO E CANOPLA CROMADOS - FORNECIMENTO E INSTALAÇÃO. AF_08/2021</t>
  </si>
  <si>
    <t>40.5</t>
  </si>
  <si>
    <t>SINAPI - 89987</t>
  </si>
  <si>
    <t>REGISTRO DE GAVETA BRUTO, LATÃO, ROSCÁVEL, 3/4", COM ACABAMENTO E CANOPLA CROMADOS - FORNECIMENTO E INSTALAÇÃO. AF_08/2021</t>
  </si>
  <si>
    <t>40.6</t>
  </si>
  <si>
    <t>SINAPI - 89985</t>
  </si>
  <si>
    <t>REGISTRO DE PRESSÃO BRUTO, LATÃO, ROSCÁVEL, 3/4", COM ACABAMENTO E CANOPLA CROMADOS - FORNECIMENTO E INSTALAÇÃO. AF_08/2021</t>
  </si>
  <si>
    <t>RESERVATÓRIO 15.000L</t>
  </si>
  <si>
    <t>41.1</t>
  </si>
  <si>
    <t>Composição - FNDE 391</t>
  </si>
  <si>
    <t>RESERVATÓRIO CILINDRICO CAP. 15.000 LITROS</t>
  </si>
  <si>
    <t>DRENAGEM DE ÁGUAS PLUVIAIS - TUBULAÇÕES E CONEXÕES DE PVC</t>
  </si>
  <si>
    <t>42.1</t>
  </si>
  <si>
    <t>SINAPI - 89578</t>
  </si>
  <si>
    <t>TUBO PVC, SÉRIE R, ÁGUA PLUVIAL, DN 100 MM, FORNECIDO E INSTALADO EM CONDUTORES VERTICAIS DE ÁGUAS PLUVIAIS. AF_06/2022</t>
  </si>
  <si>
    <t>42.2</t>
  </si>
  <si>
    <t>SINAPI - 89580</t>
  </si>
  <si>
    <t>TUBO PVC, SÉRIE R, ÁGUA PLUVIAL, DN 150 MM, FORNECIDO E INSTALADO EM CONDUTORES VERTICAIS DE ÁGUAS PLUVIAIS. AF_06/2022</t>
  </si>
  <si>
    <t>42.3</t>
  </si>
  <si>
    <t>SINAPI - 89585</t>
  </si>
  <si>
    <t>JOELHO 45 GRAUS, PVC, SERIE R, ÁGUA PLUVIAL, DN 100 MM, JUNTA ELÁSTICA, FORNECIDO E INSTALADO EM CONDUTORES VERTICAIS DE ÁGUAS PLUVIAIS. AF_06/2022</t>
  </si>
  <si>
    <t>42.4</t>
  </si>
  <si>
    <t>SINAPI - 89584</t>
  </si>
  <si>
    <t>JOELHO 90 GRAUS, PVC, SERIE R, ÁGUA PLUVIAL, DN 100 MM, JUNTA ELÁSTICA, FORNECIDO E INSTALADO EM CONDUTORES VERTICAIS DE ÁGUAS PLUVIAIS. AF_06/2022</t>
  </si>
  <si>
    <t>42.5</t>
  </si>
  <si>
    <t>SINAPI - 89567</t>
  </si>
  <si>
    <t>JUNÇÃO SIMPLES, PVC, SERIE R, ÁGUA PLUVIAL, DN 100 X 100 MM, JUNTA ELÁSTICA, FORNECIDO E INSTALADO EM RAMAL DE ENCAMINHAMENTO. AF_06/2022</t>
  </si>
  <si>
    <t>42.6</t>
  </si>
  <si>
    <t>SINAPI - 89675</t>
  </si>
  <si>
    <t>TÊ DE INSPEÇÃO, PVC, SERIE R, ÁGUA PLUVIAL, DN 100 MM, JUNTA ELÁSTICA, FORNECIDO E INSTALADO EM CONDUTORES VERTICAIS DE ÁGUAS PLUVIAIS. AF_06/2022</t>
  </si>
  <si>
    <t>DRENAGEM DE ÁGUA PLUVIAL - ACESSÓRIOS</t>
  </si>
  <si>
    <t>43.1</t>
  </si>
  <si>
    <t>SINAPI - 99253</t>
  </si>
  <si>
    <t>CAIXA ENTERRADA HIDRÁULICA RETANGULAR EM ALVENARIA COM TIJOLOS CERÂMICOS MACIÇOS, DIMENSÕES INTERNAS: 0,6X0,6X0,6 M PARA REDE DE DRENAGEM. AF_12/2020</t>
  </si>
  <si>
    <t>43.2</t>
  </si>
  <si>
    <t>SINAPI - 89482</t>
  </si>
  <si>
    <t>CAIXA SIFONADA, PVC, DN 100 X 100 X 50 MM, FORNECIDA E INSTALADA EM RAMAIS DE ENCAMINHAMENTO DE ÁGUA PLUVIAL. AF_06/2022</t>
  </si>
  <si>
    <t>INSTALAÇÃO SANITÁRIA - TUBULAÇÕES E CONEXÕES</t>
  </si>
  <si>
    <t>44.1</t>
  </si>
  <si>
    <t>SINAPI - 89714</t>
  </si>
  <si>
    <t>TUBO PVC, SERIE NORMAL, ESGOTO PREDIAL, DN 100 MM, FORNECIDO E INSTALADO EM RAMAL DE DESCARGA OU RAMAL DE ESGOTO SANITÁRIO. AF_08/2022</t>
  </si>
  <si>
    <t>44.2</t>
  </si>
  <si>
    <t>SINAPI - 89711</t>
  </si>
  <si>
    <t>TUBO PVC, SERIE NORMAL, ESGOTO PREDIAL, DN 40 MM, FORNECIDO E INSTALADO EM RAMAL DE DESCARGA OU RAMAL DE ESGOTO SANITÁRIO. AF_08/2022</t>
  </si>
  <si>
    <t>44.3</t>
  </si>
  <si>
    <t>SINAPI - 89712</t>
  </si>
  <si>
    <t>TUBO PVC, SERIE NORMAL, ESGOTO PREDIAL, DN 50 MM, FORNECIDO E INSTALADO EM RAMAL DE DESCARGA OU RAMAL DE ESGOTO SANITÁRIO. AF_08/2022</t>
  </si>
  <si>
    <t>44.4</t>
  </si>
  <si>
    <t>SINAPI - 89713</t>
  </si>
  <si>
    <t>TUBO PVC, SERIE NORMAL, ESGOTO PREDIAL, DN 75 MM, FORNECIDO E INSTALADO EM RAMAL DE DESCARGA OU RAMAL DE ESGOTO SANITÁRIO. AF_08/2022</t>
  </si>
  <si>
    <t>44.5</t>
  </si>
  <si>
    <t>SINAPI - 89726</t>
  </si>
  <si>
    <t>JOELHO 45 GRAUS, PVC, SERIE NORMAL, ESGOTO PREDIAL, DN 40 MM, JUNTA SOLDÁVEL, FORNECIDO E INSTALADO EM RAMAL DE DESCARGA OU RAMAL DE ESGOTO SANITÁRIO. AF_08/2022</t>
  </si>
  <si>
    <t>44.6</t>
  </si>
  <si>
    <t>SINAPI - 89732</t>
  </si>
  <si>
    <t>JOELHO 45 GRAUS, PVC, SERIE NORMAL, ESGOTO PREDIAL, DN 50 MM, JUNTA ELÁSTICA, FORNECIDO E INSTALADO EM RAMAL DE DESCARGA OU RAMAL DE ESGOTO SANITÁRIO. AF_08/2022</t>
  </si>
  <si>
    <t>44.7</t>
  </si>
  <si>
    <t>SINAPI - 89739</t>
  </si>
  <si>
    <t>JOELHO 45 GRAUS, PVC, SERIE NORMAL, ESGOTO PREDIAL, DN 75 MM, JUNTA ELÁSTICA, FORNECIDO E INSTALADO EM RAMAL DE DESCARGA OU RAMAL DE ESGOTO SANITÁRIO. AF_08/2022</t>
  </si>
  <si>
    <t>44.8</t>
  </si>
  <si>
    <t>SINAPI - 89746</t>
  </si>
  <si>
    <t>JOELHO 45 GRAUS, PVC, SERIE NORMAL, ESGOTO PREDIAL, DN 100 MM, JUNTA ELÁSTICA, FORNECIDO E INSTALADO EM RAMAL DE DESCARGA OU RAMAL DE ESGOTO SANITÁRIO. AF_08/2022</t>
  </si>
  <si>
    <t>44.9</t>
  </si>
  <si>
    <t>SINAPI - 89744</t>
  </si>
  <si>
    <t>JOELHO 90 GRAUS, PVC, SERIE NORMAL, ESGOTO PREDIAL, DN 100 MM, JUNTA ELÁSTICA, FORNECIDO E INSTALADO EM RAMAL DE DESCARGA OU RAMAL DE ESGOTO SANITÁRIO. AF_08/2022</t>
  </si>
  <si>
    <t>44.10</t>
  </si>
  <si>
    <t>SINAPI - 89737</t>
  </si>
  <si>
    <t>JOELHO 90 GRAUS, PVC, SERIE NORMAL, ESGOTO PREDIAL, DN 75 MM, JUNTA ELÁSTICA, FORNECIDO E INSTALADO EM RAMAL DE DESCARGA OU RAMAL DE ESGOTO SANITÁRIO. AF_08/2022</t>
  </si>
  <si>
    <t>44.11</t>
  </si>
  <si>
    <t>SINAPI - 89731</t>
  </si>
  <si>
    <t>JOELHO 90 GRAUS, PVC, SERIE NORMAL, ESGOTO PREDIAL, DN 50 MM, JUNTA ELÁSTICA, FORNECIDO E INSTALADO EM RAMAL DE DESCARGA OU RAMAL DE ESGOTO SANITÁRIO. AF_08/2022</t>
  </si>
  <si>
    <t>44.12</t>
  </si>
  <si>
    <t>SINAPI - 89724</t>
  </si>
  <si>
    <t>JOELHO 90 GRAUS, PVC, SERIE NORMAL, ESGOTO PREDIAL, DN 40 MM, JUNTA SOLDÁVEL, FORNECIDO E INSTALADO EM RAMAL DE DESCARGA OU RAMAL DE ESGOTO SANITÁRIO. AF_08/2022</t>
  </si>
  <si>
    <t>44.13</t>
  </si>
  <si>
    <t>Composição - FNDE 209</t>
  </si>
  <si>
    <t>JUNÇÃO SIMPLES, PVC, SERIE NORMAL, ESGOTO PREDIAL, DN 100 X 50 MM, JUNTA ELÁSTICA, FORNECIDO E INSTALADO EM PRUMADA DE ESGOTO SANITÁRIO OU VENTILAÇÃO</t>
  </si>
  <si>
    <t>44.14</t>
  </si>
  <si>
    <t>SINAPI - 89834</t>
  </si>
  <si>
    <t>JUNÇÃO SIMPLES, PVC, SERIE NORMAL, ESGOTO PREDIAL, DN 100 X 100 MM, JUNTA ELÁSTICA, FORNECIDO E INSTALADO EM PRUMADA DE ESGOTO SANITÁRIO OU VENTILAÇÃO. AF_08/2022</t>
  </si>
  <si>
    <t>44.15</t>
  </si>
  <si>
    <t>Composição - FNDE 210</t>
  </si>
  <si>
    <t>JUNÇÃO SIMPLES, PVC, SERIE NORMAL, ESGOTO PREDIAL, DN 75 X 50 MM, JUNTA ELÁSTICA, FORNECIDO E INSTALADO EM RAMAL DE DESCARGA OU RAMAL DE ESGOTO SANITÁRIO</t>
  </si>
  <si>
    <t>44.16</t>
  </si>
  <si>
    <t>SINAPI - 89827</t>
  </si>
  <si>
    <t>JUNÇÃO SIMPLES, PVC, SERIE NORMAL, ESGOTO PREDIAL, DN 50 X 50 MM, JUNTA ELÁSTICA, FORNECIDO E INSTALADO EM PRUMADA DE ESGOTO SANITÁRIO OU VENTILAÇÃO. AF_08/2022</t>
  </si>
  <si>
    <t>44.17</t>
  </si>
  <si>
    <t>SINAPI - 89557</t>
  </si>
  <si>
    <t>REDUÇÃO EXCÊNTRICA, PVC, SERIE R, ÁGUA PLUVIAL, DN 100 X 75 MM, JUNTA ELÁSTICA, FORNECIDO E INSTALADO EM RAMAL DE ENCAMINHAMENTO. AF_06/2022</t>
  </si>
  <si>
    <t>44.18</t>
  </si>
  <si>
    <t>44.19</t>
  </si>
  <si>
    <t>SINAPI - 89708</t>
  </si>
  <si>
    <t>CAIXA SIFONADA, PVC, DN 150 X 185 X 75 MM, JUNTA ELÁSTICA, FORNECIDA E INSTALADA EM RAMAL DE DESCARGA OU EM RAMAL DE ESGOTO SANITÁRIO. AF_08/2022</t>
  </si>
  <si>
    <t>44.20</t>
  </si>
  <si>
    <t>SINAPI - 89696</t>
  </si>
  <si>
    <t>TÊ, PVC, SERIE R, ÁGUA PLUVIAL, DN 100 X 75 MM, JUNTA ELÁSTICA, FORNECIDO E INSTALADO EM CONDUTORES VERTICAIS DE ÁGUAS PLUVIAIS. AF_06/2022</t>
  </si>
  <si>
    <t>44.21</t>
  </si>
  <si>
    <t>Composição - FNDE 214</t>
  </si>
  <si>
    <t>TÊ, PVC, SERIE R, ÁGUA PLUVIAL, DN 100 X 50 MM, JUNTA ELÁSTICA, FORNECIDO E INSTALADO EM CONDUTORES VERTICAIS DE ÁGUAS PLUVIAIS</t>
  </si>
  <si>
    <t>44.22</t>
  </si>
  <si>
    <t>SINAPI - 89784</t>
  </si>
  <si>
    <t>TE, PVC, SERIE NORMAL, ESGOTO PREDIAL, DN 50 X 50 MM, JUNTA ELÁSTICA, FORNECIDO E INSTALADO EM RAMAL DE DESCARGA OU RAMAL DE ESGOTO SANITÁRIO. AF_08/2022</t>
  </si>
  <si>
    <t>44.23</t>
  </si>
  <si>
    <t>SINAPI - 89687</t>
  </si>
  <si>
    <t>TÊ, PVC, SERIE R, ÁGUA PLUVIAL, DN 75 X 75 MM, JUNTA ELÁSTICA, FORNECIDO E INSTALADO EM CONDUTORES VERTICAIS DE ÁGUAS PLUVIAIS. AF_06/2022</t>
  </si>
  <si>
    <t>44.24</t>
  </si>
  <si>
    <t>SINAPI - 89623</t>
  </si>
  <si>
    <t>TE, PVC, SOLDÁVEL, DN 40MM, INSTALADO EM PRUMADA DE ÁGUA - FORNECIMENTO E INSTALAÇÃO. AF_06/2022</t>
  </si>
  <si>
    <t>44.25</t>
  </si>
  <si>
    <t>SINAPI - 89710</t>
  </si>
  <si>
    <t>RALO SECO, PVC, DN 100 X 40 MM, JUNTA SOLDÁVEL, FORNECIDO E INSTALADO EM RAMAL DE DESCARGA OU EM RAMAL DE ESGOTO SANITÁRIO. AF_08/2022</t>
  </si>
  <si>
    <t>44.26</t>
  </si>
  <si>
    <t>Composição - FNDE 50</t>
  </si>
  <si>
    <t>RALO LINEAR, COM GRELHA INOX, JUNTA SOLDÁVEL, FORNECIDO E INSTALADO EM RAMAL DE DESCARGA OU EM RAMAL DE ESGOTO SANITÁRIO</t>
  </si>
  <si>
    <t>44.27</t>
  </si>
  <si>
    <t>SINAPI - 104351</t>
  </si>
  <si>
    <t>TERMINAL DE VENTILAÇÃO, PVC, SÉRIE NORMAL, ESGOTO PREDIAL, DN 75 MM, JUNTA SOLDÁVEL, FORNECIDO E INSTALADO EM PRUMADA DE ESGOTO SANITÁRIO OU VENTILAÇÃO. AF_08/2022</t>
  </si>
  <si>
    <t>44.28</t>
  </si>
  <si>
    <t>SINAPI - 104348</t>
  </si>
  <si>
    <t>TERMINAL DE VENTILAÇÃO, PVC, SÉRIE NORMAL, ESGOTO PREDIAL, DN 50 MM, JUNTA SOLDÁVEL, FORNECIDO E INSTALADO EM PRUMADA DE ESGOTO SANITÁRIO OU VENTILAÇÃO. AF_08/2022</t>
  </si>
  <si>
    <t>44.29</t>
  </si>
  <si>
    <t>SINAPI - 104341</t>
  </si>
  <si>
    <t>BUCHA DE REDUÇÃO LONGA, PVC, SÉRIE NORMAL, ESGOTO PREDIAL, DN 50 X 40 MM, JUNTA SOLDÁVEL E ELÁSTICA, FORNECIDO E INSTALADO EM RAMAL DE DESCARGA OU RAMAL DE ESGOTO SANITÁRIO. AF_08/2022</t>
  </si>
  <si>
    <t>LOUÇAS, ACESSÓRIOS E METAIS</t>
  </si>
  <si>
    <t>45.1</t>
  </si>
  <si>
    <t>SINAPI - 95470</t>
  </si>
  <si>
    <t>VASO SANITARIO SIFONADO CONVENCIONAL COM LOUÇA BRANCA, INCLUSO CONJUNTO DE LIGAÇÃO PARA BACIA SANITÁRIA AJUSTÁVEL - FORNECIMENTO E INSTALAÇÃO. AF_01/2020</t>
  </si>
  <si>
    <t>45.2</t>
  </si>
  <si>
    <t>SINAPI - 100848</t>
  </si>
  <si>
    <t>VASO SANITÁRIO INFANTIL LOUÇA BRANCA - FORNECIMENTO E INSTALACAO. AF_01/2020</t>
  </si>
  <si>
    <t>45.3</t>
  </si>
  <si>
    <t>SINAPI - 100849</t>
  </si>
  <si>
    <t>ASSENTO SANITÁRIO CONVENCIONAL - FORNECIMENTO E INSTALACAO. AF_01/2020</t>
  </si>
  <si>
    <t>45.4</t>
  </si>
  <si>
    <t>SINAPI - 100851</t>
  </si>
  <si>
    <t>ASSENTO SANITÁRIO INFANTIL - FORNECIMENTO E INSTALACAO. AF_01/2020</t>
  </si>
  <si>
    <t>45.5</t>
  </si>
  <si>
    <t>Composição - FNDE 11</t>
  </si>
  <si>
    <t>BANHEIRA PLÁSTICA RÍGIDA, 77x45x20cm DE EMBUTIR, CONFORME DETALHE DE PROJETO</t>
  </si>
  <si>
    <t>45.6</t>
  </si>
  <si>
    <t>Composição - FNDE 219</t>
  </si>
  <si>
    <t>LAVATÓRIO DE CANTO, LOUÇA BRANCA SUSPENSO, 29,5 X 39CM OU EQUIVALENTE, PADRÃO POPULAR - FORNECIMENTO E INSTALAÇÃO</t>
  </si>
  <si>
    <t>45.7</t>
  </si>
  <si>
    <t>SINAPI - 86901</t>
  </si>
  <si>
    <t>CUBA DE EMBUTIR OVAL EM LOUÇA BRANCA, 35 X 50CM OU EQUIVALENTE - FORNECIMENTO E INSTALAÇÃO. AF_01/2020</t>
  </si>
  <si>
    <t>45.8</t>
  </si>
  <si>
    <t>SINAPI - 86902</t>
  </si>
  <si>
    <t>LAVATÓRIO LOUÇA BRANCA COM COLUNA, *44 X 35,5* CM, PADRÃO POPULAR - FORNECIMENTO E INSTALAÇÃO. AF_01/2020</t>
  </si>
  <si>
    <t>45.9</t>
  </si>
  <si>
    <t>SINAPI - 86872</t>
  </si>
  <si>
    <t>TANQUE DE LOUÇA BRANCA COM COLUNA, 30L OU EQUIVALENTE - FORNECIMENTO E INSTALAÇÃO. AF_01/2020</t>
  </si>
  <si>
    <t>45.10</t>
  </si>
  <si>
    <t>SINAPI - 86900</t>
  </si>
  <si>
    <t>CUBA DE EMBUTIR RETANGULAR DE AÇO INOXIDÁVEL, 46 X 30 X 12 CM - FORNECIMENTO E INSTALAÇÃO. AF_01/2020</t>
  </si>
  <si>
    <t>45.11</t>
  </si>
  <si>
    <t>Composição - FNDE 217</t>
  </si>
  <si>
    <t>CUBA DE EMBUTIR RETANGULAR DE AÇO INOXIDÁVEL, 50 X 40 X 20 CM - FORNECIMENTO E INSTALAÇÃO</t>
  </si>
  <si>
    <t>45.12</t>
  </si>
  <si>
    <t>SINAPI - 100852</t>
  </si>
  <si>
    <t>CUBA DE EMBUTIR RETANGULAR DE AÇO INOXIDÁVEL, 56 X 33 X 12 CM - FORNECIMENTO E INSTALAÇÃO. AF_01/2020</t>
  </si>
  <si>
    <t>45.13</t>
  </si>
  <si>
    <t>SINAPI - 86877</t>
  </si>
  <si>
    <t>VÁLVULA EM METAL CROMADO 1.1/2" X 1.1/2" PARA TANQUE OU LAVATÓRIO, COM OU SEM LADRÃO - FORNECIMENTO E INSTALAÇÃO. AF_01/2020</t>
  </si>
  <si>
    <t>45.14</t>
  </si>
  <si>
    <t>SINAPI - 86883</t>
  </si>
  <si>
    <t>SIFÃO DO TIPO FLEXÍVEL EM PVC 1 X 1.1/2 - FORNECIMENTO E INSTALAÇÃO. AF_01/2020</t>
  </si>
  <si>
    <t>45.15</t>
  </si>
  <si>
    <t>SINAPI - 86909</t>
  </si>
  <si>
    <t>TORNEIRA CROMADA TUBO MÓVEL, DE MESA, 1/2" OU 3/4", PARA PIA DE COZINHA, PADRÃO ALTO - FORNECIMENTO E INSTALAÇÃO. AF_01/2020</t>
  </si>
  <si>
    <t>45.16</t>
  </si>
  <si>
    <t>Composição - FNDE 224</t>
  </si>
  <si>
    <t>TORNEIRA CROMADA DE MESA, 1/2" OU 3/4", PARA LAVATÓRIO, COM TEMPORIZADOR - FORNECIMENTO E INSTALAÇÃO</t>
  </si>
  <si>
    <t>45.17</t>
  </si>
  <si>
    <t>Composição - FNDE 14</t>
  </si>
  <si>
    <t>TORNEIRA ELETRICA DE PAREDE, BICA ALTA, PARA COZINHA, 5500 W (110/220 V)</t>
  </si>
  <si>
    <t>45.18</t>
  </si>
  <si>
    <t>SINAPI - 86913</t>
  </si>
  <si>
    <t>TORNEIRA CROMADA 1/2" OU 3/4" PARA TANQUE, PADRÃO POPULAR - FORNECIMENTO E INSTALAÇÃO. AF_01/2020</t>
  </si>
  <si>
    <t>45.19</t>
  </si>
  <si>
    <t>Composição - FNDE 225</t>
  </si>
  <si>
    <t>TORNEIRA CROMADA DE MESA PARA LAVATORIO, TIPO MONOCOMANDO - ACIONAMENTO TIPO ALAVANCA</t>
  </si>
  <si>
    <t>45.20</t>
  </si>
  <si>
    <t>Composição - FNDE 13</t>
  </si>
  <si>
    <t>TORNEIRA ELÉTRICA COM MANGUEIRA PLÁSTICA FORTTI MAXI, LORENZETTI OU EQUIVALENTE</t>
  </si>
  <si>
    <t>45.21</t>
  </si>
  <si>
    <t>SINAPI - 86887</t>
  </si>
  <si>
    <t>ENGATE FLEXÍVEL EM INOX, 1/2 X 40CM - FORNECIMENTO E INSTALAÇÃO. AF_01/2020</t>
  </si>
  <si>
    <t>45.22</t>
  </si>
  <si>
    <t>SINAPI - 100860</t>
  </si>
  <si>
    <t>CHUVEIRO ELÉTRICO COMUM CORPO PLÁSTICO, TIPO DUCHA - FORNECIMENTO E INSTALAÇÃO. AF_01/2020</t>
  </si>
  <si>
    <t>45.23</t>
  </si>
  <si>
    <t>Composição - FNDE 226</t>
  </si>
  <si>
    <t>BARRA DE APOIO RETA, EM ACO INOX POLIDO, COMPRIMENTO 40CM, FIXADA NA PAREDE - FORNECIMENTO E INSTALAÇÃO</t>
  </si>
  <si>
    <t>45.24</t>
  </si>
  <si>
    <t>SINAPI - 100867</t>
  </si>
  <si>
    <t>BARRA DE APOIO RETA, EM ACO INOX POLIDO, COMPRIMENTO 70 CM, FIXADA NA PAREDE - FORNECIMENTO E INSTALAÇÃO. AF_01/2020</t>
  </si>
  <si>
    <t>45.25</t>
  </si>
  <si>
    <t>SINAPI - 100868</t>
  </si>
  <si>
    <t>BARRA DE APOIO RETA, EM ACO INOX POLIDO, COMPRIMENTO 80 CM, FIXADA NA PAREDE - FORNECIMENTO E INSTALAÇÃO. AF_01/2020</t>
  </si>
  <si>
    <t>45.26</t>
  </si>
  <si>
    <t>SINAPI - 100875</t>
  </si>
  <si>
    <t>BANCO ARTICULADO, EM ACO INOX, PARA PCD, FIXADO NA PAREDE - FORNECIMENTO E INSTALAÇÃO. AF_01/2020</t>
  </si>
  <si>
    <t>45.27</t>
  </si>
  <si>
    <t>Composição - FNDE 215</t>
  </si>
  <si>
    <t>VÁLVULA DE DESCARGA METÁLICA, DUPLO ACIONAMENTO ECO, BASE 1 1/2", ACABAMENTO METALICO CROMADO - FORNECIMENTO E INSTALAÇÃO</t>
  </si>
  <si>
    <t>45.28</t>
  </si>
  <si>
    <t>Composição - FNDE 15</t>
  </si>
  <si>
    <t>TOALHEIRO PLASTICO TIPO DISPENSER PARA PAPEL TOALHA INTERFOLHADO</t>
  </si>
  <si>
    <t>45.29</t>
  </si>
  <si>
    <t>Composição - FNDE 16</t>
  </si>
  <si>
    <t>PAPELEIRA PLASTICA TIPO DISPENSER PARA PAPEL HIGIENICO ROLAO</t>
  </si>
  <si>
    <t>45.30</t>
  </si>
  <si>
    <t>SINAPI - 95547</t>
  </si>
  <si>
    <t>SABONETEIRA PLASTICA TIPO DISPENSER PARA SABONETE LIQUIDO COM RESERVATORIO 800 A 1500 ML, INCLUSO FIXAÇÃO. AF_01/2020</t>
  </si>
  <si>
    <t>45.31</t>
  </si>
  <si>
    <t>Composição - FNDE 12</t>
  </si>
  <si>
    <t>ESPELHO CRISTAL, ESPESSURA 4MM, COM PARAFUSOS DE FIXAÇÃO, SEM MOLDURA</t>
  </si>
  <si>
    <t>45.32</t>
  </si>
  <si>
    <t>Composição - FNDE 17</t>
  </si>
  <si>
    <t>DUCHA / CHUVEIRO METALICO, DE PAREDE, ARTICULAVEL, COM DESVIADOR E DUCHA MANUAL</t>
  </si>
  <si>
    <t>45.33</t>
  </si>
  <si>
    <t>Composição - FNDE 34</t>
  </si>
  <si>
    <t>CABIDE/GANCHO DE BANHEIRO SIMPLES EM METAL CROMADO</t>
  </si>
  <si>
    <t>45.34</t>
  </si>
  <si>
    <t>Composição - FNDE 449</t>
  </si>
  <si>
    <t>BARRA METÁLICA COM PINTURA CINZA PARA PROTEÇÃO DOS ESPELHOS E CHUVEIRO INFANTIL</t>
  </si>
  <si>
    <t>INSTALAÇÃO DE GÁS COMBUSTÍVEL</t>
  </si>
  <si>
    <t>46.1</t>
  </si>
  <si>
    <t>Composição - FNDE 29</t>
  </si>
  <si>
    <t>REGULADOR DE ALTA PRESSÃO GLP</t>
  </si>
  <si>
    <t>46.2</t>
  </si>
  <si>
    <t>SINAPI - 103029</t>
  </si>
  <si>
    <t>REGISTRO OU REGULADOR DE GÁS DE COZINHA - FORNECIMENTO E INSTALAÇÃO. AF_08/2021</t>
  </si>
  <si>
    <t>46.3</t>
  </si>
  <si>
    <t>SINAPI - 92688</t>
  </si>
  <si>
    <t>TUBO DE AÇO GALVANIZADO COM COSTURA, CLASSE MÉDIA, CONEXÃO ROSQUEADA, DN 20 (3/4"), INSTALADO EM RAMAIS E SUB-RAMAIS DE GÁS - FORNECIMENTO E INSTALAÇÃO. AF_10/2020</t>
  </si>
  <si>
    <t>46.4</t>
  </si>
  <si>
    <t>Composição - FNDE 301</t>
  </si>
  <si>
    <t>CAP OU TAMPAO DE FERRO GALVANIZADO, COM ROSCA BSP, DE 3/4"</t>
  </si>
  <si>
    <t>46.5</t>
  </si>
  <si>
    <t>Composição - FNDE 260</t>
  </si>
  <si>
    <t>MANGUEIRA PARA GAS - GLP</t>
  </si>
  <si>
    <t>46.6</t>
  </si>
  <si>
    <t>SINAPI - 95248</t>
  </si>
  <si>
    <t>VÁLVULA DE ESFERA BRUTA, BRONZE, ROSCÁVEL, 1/2" - FORNECIMENTO E INSTALAÇÃO. AF_08/2021</t>
  </si>
  <si>
    <t>46.7</t>
  </si>
  <si>
    <t>SINAPI - 95249</t>
  </si>
  <si>
    <t>VÁLVULA DE ESFERA BRUTA, BRONZE, ROSCÁVEL, 3/4'' - FORNECIMENTO E INSTALAÇÃO. AF_08/2021</t>
  </si>
  <si>
    <t>46.8</t>
  </si>
  <si>
    <t>SINAPI - 92705</t>
  </si>
  <si>
    <t>TÊ, EM FERRO GALVANIZADO, CONEXÃO ROSQUEADA, DN 20 (3/4"), INSTALADO EM RAMAIS E SUB-RAMAIS DE GÁS - FORNECIMENTO E INSTALAÇÃO. AF_10/2020</t>
  </si>
  <si>
    <t>46.9</t>
  </si>
  <si>
    <t>SINAPI - 92695</t>
  </si>
  <si>
    <t>LUVA, EM FERRO GALVANIZADO, CONEXÃO ROSQUEADA, DN 20 (3/4"), INSTALADO EM RAMAIS E SUB-RAMAIS DE GÁS - FORNECIMENTO E INSTALAÇÃO. AF_10/2020</t>
  </si>
  <si>
    <t>46.10</t>
  </si>
  <si>
    <t>SINAPI - 97548</t>
  </si>
  <si>
    <t>CURVA 45 GRAUS, EM AÇO, CONEXÃO SOLDADA, DN 20 (3/4"), INSTALADO EM RAMAIS E SUB-RAMAIS DE GÁS - FORNECIMENTO E INSTALAÇÃO. AF_10/2020</t>
  </si>
  <si>
    <t>46.11</t>
  </si>
  <si>
    <t>SINAPI - 97549</t>
  </si>
  <si>
    <t>CURVA 90 GRAUS, EM AÇO, CONEXÃO SOLDADA, DN 20 (3/4"), INSTALADO EM RAMAIS E SUB-RAMAIS DE GÁS - FORNECIMENTO E INSTALAÇÃO. AF_10/2020</t>
  </si>
  <si>
    <t>46.12</t>
  </si>
  <si>
    <t>SINAPI - 97547</t>
  </si>
  <si>
    <t>CURVA 90 GRAUS, EM AÇO, CONEXÃO SOLDADA, DN 15 (1/2"), INSTALADO EM RAMAIS E SUB-RAMAIS DE GÁS - FORNECIMENTO E INSTALAÇÃO. AF_10/2020</t>
  </si>
  <si>
    <t>46.13</t>
  </si>
  <si>
    <t>Composição - FNDE 302</t>
  </si>
  <si>
    <t>REQUADRO EM ALUMÍNIO TIPO VENEZIANA COM GUARNIÇÃO, FIXAÇÃO COM PARAFUSOS - FORNECIMENTO E INSTALAÇÃO</t>
  </si>
  <si>
    <t>SISTEMA DE PROTEÇÃO CONTRA INCÊNDIO - EXTINTORES</t>
  </si>
  <si>
    <t>47.1</t>
  </si>
  <si>
    <t>Outros - 01511 - ORSE</t>
  </si>
  <si>
    <t>EXINTOR DE PÓ QUÍMICO ABC, CAPACIDADE 6KG, ALCANCE MÉDIO DO JATO 5M, TEMPO DE DESCARGA 12s, NBR9443, 9444, 10721</t>
  </si>
  <si>
    <t>47.2</t>
  </si>
  <si>
    <t>SINAPI - 101907</t>
  </si>
  <si>
    <t>EXTINTOR DE INCÊNDIO PORTÁTIL COM CARGA DE CO2 DE 6 KG, CLASSE BC - FORNECIMENTO E INSTALAÇÃO. AF_10/2020_PE</t>
  </si>
  <si>
    <t>SISTEMA DE PROTEÇÃO CONTRA INCÊNDIO - SINALIZAÇÕES</t>
  </si>
  <si>
    <t>48.1</t>
  </si>
  <si>
    <t>SINAPI - 97599</t>
  </si>
  <si>
    <t>LUMINÁRIA DE EMERGÊNCIA, COM 30 LÂMPADAS LED DE 2 W, SEM REATOR - FORNECIMENTO E INSTALAÇÃO. AF_02/2020</t>
  </si>
  <si>
    <t>48.2</t>
  </si>
  <si>
    <t>Composição - FNDE 303</t>
  </si>
  <si>
    <t>SINALIZAÇÃO COM PLACA INDICATIVA FIXADA NA ESTRUTURA</t>
  </si>
  <si>
    <t>48.3</t>
  </si>
  <si>
    <t>Outros - ED-29395</t>
  </si>
  <si>
    <t>PLACA FOTOLUMINESCENTE PARA SINALIZAÇÃO DE EMERGÊNCIA, TIPO "E12", INSTALADA EM PISO, DIMENSÃO (100X100)CM, INCLUSIVE FIXAÇÃO</t>
  </si>
  <si>
    <t>INSTALAÇÃO ELÉTRICA - 110 V - QUADROS</t>
  </si>
  <si>
    <t>49.2</t>
  </si>
  <si>
    <t>SINAPI - 101883</t>
  </si>
  <si>
    <t>QUADRO DE DISTRIBUIÇÃO DE ENERGIA EM CHAPA DE AÇO GALVANIZADO, DE EMBUTIR, COM BARRAMENTO TRIFÁSICO, PARA 18 DISJUNTORES DIN 100A - FORNECIMENTO E INSTALAÇÃO. AF_10/2020</t>
  </si>
  <si>
    <t>49.3</t>
  </si>
  <si>
    <t>SINAPI - 101879</t>
  </si>
  <si>
    <t>QUADRO DE DISTRIBUIÇÃO DE ENERGIA EM CHAPA DE AÇO GALVANIZADO, DE EMBUTIR, COM BARRAMENTO TRIFÁSICO, PARA 24 DISJUNTORES DIN 100A - FORNECIMENTO E INSTALAÇÃO. AF_10/2020</t>
  </si>
  <si>
    <t>49.4</t>
  </si>
  <si>
    <t>SINAPI - 101946</t>
  </si>
  <si>
    <t>QUADRO DE MEDIÇÃO GERAL DE ENERGIA PARA 1 MEDIDOR DE SOBREPOR - FORNECIMENTO E INSTALAÇÃO. AF_10/2020</t>
  </si>
  <si>
    <t>INSTALAÇÕES ELÉTRICAS - 110V - DISJUNTORES</t>
  </si>
  <si>
    <t>50.1</t>
  </si>
  <si>
    <t>SINAPI - 93653</t>
  </si>
  <si>
    <t>DISJUNTOR MONOPOLAR TIPO DIN, CORRENTE NOMINAL DE 10A - FORNECIMENTO E INSTALAÇÃO. AF_10/2020</t>
  </si>
  <si>
    <t>50.2</t>
  </si>
  <si>
    <t>SINAPI - 93654</t>
  </si>
  <si>
    <t>DISJUNTOR MONOPOLAR TIPO DIN, CORRENTE NOMINAL DE 16A - FORNECIMENTO E INSTALAÇÃO. AF_10/2020</t>
  </si>
  <si>
    <t>50.3</t>
  </si>
  <si>
    <t>SINAPI - 93655</t>
  </si>
  <si>
    <t>DISJUNTOR MONOPOLAR TIPO DIN, CORRENTE NOMINAL DE 20A - FORNECIMENTO E INSTALAÇÃO. AF_10/2020</t>
  </si>
  <si>
    <t>50.4</t>
  </si>
  <si>
    <t>SINAPI - 93662</t>
  </si>
  <si>
    <t>DISJUNTOR BIPOLAR TIPO DIN, CORRENTE NOMINAL DE 20A - FORNECIMENTO E INSTALAÇÃO. AF_10/2020</t>
  </si>
  <si>
    <t>50.5</t>
  </si>
  <si>
    <t>SINAPI - 93664</t>
  </si>
  <si>
    <t>DISJUNTOR BIPOLAR TIPO DIN, CORRENTE NOMINAL DE 32A - FORNECIMENTO E INSTALAÇÃO. AF_10/2020</t>
  </si>
  <si>
    <t>50.6</t>
  </si>
  <si>
    <t>SINAPI - 93665</t>
  </si>
  <si>
    <t>DISJUNTOR BIPOLAR TIPO DIN, CORRENTE NOMINAL DE 40A - FORNECIMENTO E INSTALAÇÃO. AF_10/2020</t>
  </si>
  <si>
    <t>50.7</t>
  </si>
  <si>
    <t>SINAPI - 93670</t>
  </si>
  <si>
    <t>DISJUNTOR TRIPOLAR TIPO DIN, CORRENTE NOMINAL DE 25A - FORNECIMENTO E INSTALAÇÃO. AF_10/2020</t>
  </si>
  <si>
    <t>50.8</t>
  </si>
  <si>
    <t>SINAPI - 93673</t>
  </si>
  <si>
    <t>DISJUNTOR TRIPOLAR TIPO DIN, CORRENTE NOMINAL DE 50A - FORNECIMENTO E INSTALAÇÃO. AF_10/2020</t>
  </si>
  <si>
    <t>50.9</t>
  </si>
  <si>
    <t>SINAPI - 101894</t>
  </si>
  <si>
    <t>DISJUNTOR TRIPOLAR TIPO NEMA, CORRENTE NOMINAL DE 60 ATÉ 100A - FORNECIMENTO E INSTALAÇÃO. AF_10/2020</t>
  </si>
  <si>
    <t>50.10</t>
  </si>
  <si>
    <t>SINAPI - 101898</t>
  </si>
  <si>
    <t>DISJUNTOR TERMOMAGNÉTICO TRIPOLAR , CORRENTE NOMINAL DE 400A - FORNECIMENTO E INSTALAÇÃO. AF_10/2020</t>
  </si>
  <si>
    <t>50.11</t>
  </si>
  <si>
    <t>Composição - FNDE 86</t>
  </si>
  <si>
    <t>DISJUNTOR BIPOLAR TIPO DR, CORRENTE NOMINAL DE 25A - 30mA</t>
  </si>
  <si>
    <t>50.12</t>
  </si>
  <si>
    <t>Composição - FNDE 395</t>
  </si>
  <si>
    <t>DISJUNTOR BIPOLAR TIPO DR, CORRENTE NOMINAL DE 60A A 100A - 30mA</t>
  </si>
  <si>
    <t>50.13</t>
  </si>
  <si>
    <t>Composição - FNDE 88</t>
  </si>
  <si>
    <t>DISPOSITIVO CONTRA SURTO - DPS 40 Ka</t>
  </si>
  <si>
    <t>50.14</t>
  </si>
  <si>
    <t>Composição - FNDE 89</t>
  </si>
  <si>
    <t>DISPOSITIVO CONTRA SURTO - DPS 80 kA</t>
  </si>
  <si>
    <t>INSTALAÇÕES ELÉTRICAS - 110V - ELETRODUTOS E ACESSÓRIOS</t>
  </si>
  <si>
    <t>51.1</t>
  </si>
  <si>
    <t>SINAPI - 91834</t>
  </si>
  <si>
    <t>ELETRODUTO FLEXÍVEL CORRUGADO, PVC, DN 25 MM (3/4"), PARA CIRCUITOS TERMINAIS, INSTALADO EM FORRO - FORNECIMENTO E INSTALAÇÃO. AF_03/2023_PA</t>
  </si>
  <si>
    <t>51.2</t>
  </si>
  <si>
    <t>SINAPI - 91836</t>
  </si>
  <si>
    <t>ELETRODUTO FLEXÍVEL CORRUGADO, PVC, DN 32 MM (1"), PARA CIRCUITOS TERMINAIS, INSTALADO EM FORRO - FORNECIMENTO E INSTALAÇÃO. AF_03/2023_PA</t>
  </si>
  <si>
    <t>51.3</t>
  </si>
  <si>
    <t>SINAPI - 93008</t>
  </si>
  <si>
    <t>ELETRODUTO RÍGIDO ROSCÁVEL, PVC, DN 50 MM (1 1/2"), PARA REDE ENTERRADA DE DISTRIBUIÇÃO DE ENERGIA ELÉTRICA - FORNECIMENTO E INSTALAÇÃO. AF_12/2021</t>
  </si>
  <si>
    <t>51.4</t>
  </si>
  <si>
    <t>SINAPI - 93009</t>
  </si>
  <si>
    <t>ELETRODUTO RÍGIDO ROSCÁVEL, PVC, DN 60 MM (2"), PARA REDE ENTERRADA DE DISTRIBUIÇÃO DE ENERGIA ELÉTRICA - FORNECIMENTO E INSTALAÇÃO. AF_12/2021</t>
  </si>
  <si>
    <t>51.5</t>
  </si>
  <si>
    <t>SINAPI - 93011</t>
  </si>
  <si>
    <t>ELETRODUTO RÍGIDO ROSCÁVEL, PVC, DN 85 MM (3"), PARA REDE ENTERRADA DE DISTRIBUIÇÃO DE ENERGIA ELÉTRICA - FORNECIMENTO E INSTALAÇÃO. AF_12/2021</t>
  </si>
  <si>
    <t>51.6</t>
  </si>
  <si>
    <t>Composição - FNDE 94</t>
  </si>
  <si>
    <t>ELETRODUTO EM ACO ZINCADO OU GALVANIZADO DN=3/4", APARENTE - FORNECIMENTO E INSTALAÇÃO</t>
  </si>
  <si>
    <t>51.7</t>
  </si>
  <si>
    <t>SINAPI - 97886</t>
  </si>
  <si>
    <t>CAIXA ENTERRADA ELÉTRICA RETANGULAR, EM ALVENARIA COM TIJOLOS CERÂMICOS MACIÇOS, FUNDO COM BRITA, DIMENSÕES INTERNAS: 0,3X0,3X0,3 M. AF_12/2020</t>
  </si>
  <si>
    <t>51.8</t>
  </si>
  <si>
    <t>SINAPI - 91937</t>
  </si>
  <si>
    <t>CAIXA OCTOGONAL 3" X 3", PVC, INSTALADA EM LAJE - FORNECIMENTO E INSTALAÇÃO. AF_03/2023</t>
  </si>
  <si>
    <t>51.9</t>
  </si>
  <si>
    <t>SINAPI - 91940</t>
  </si>
  <si>
    <t>CAIXA RETANGULAR 4" X 2" MÉDIA (1,30 M DO PISO), PVC, INSTALADA EM PAREDE - FORNECIMENTO E INSTALAÇÃO. AF_03/2023</t>
  </si>
  <si>
    <t>INSTALAÇÕES ELÉTRICAS - 100V - CABOS E FIOS CONDUTORES</t>
  </si>
  <si>
    <t>52.1</t>
  </si>
  <si>
    <t>SINAPI - 91926</t>
  </si>
  <si>
    <t>CABO DE COBRE FLEXÍVEL ISOLADO, 2,5 MM², ANTI-CHAMA 450/750 V, PARA CIRCUITOS TERMINAIS - FORNECIMENTO E INSTALAÇÃO. AF_03/2023</t>
  </si>
  <si>
    <t>52.2</t>
  </si>
  <si>
    <t>SINAPI - 91928</t>
  </si>
  <si>
    <t>CABO DE COBRE FLEXÍVEL ISOLADO, 4 MM², ANTI-CHAMA 450/750 V, PARA CIRCUITOS TERMINAIS - FORNECIMENTO E INSTALAÇÃO. AF_03/2023</t>
  </si>
  <si>
    <t>52.3</t>
  </si>
  <si>
    <t>SINAPI - 91930</t>
  </si>
  <si>
    <t>CABO DE COBRE FLEXÍVEL ISOLADO, 6 MM², ANTI-CHAMA 450/750 V, PARA CIRCUITOS TERMINAIS - FORNECIMENTO E INSTALAÇÃO. AF_03/2023</t>
  </si>
  <si>
    <t>52.4</t>
  </si>
  <si>
    <t>SINAPI - 91932</t>
  </si>
  <si>
    <t>CABO DE COBRE FLEXÍVEL ISOLADO, 10 MM², ANTI-CHAMA 450/750 V, PARA CIRCUITOS TERMINAIS - FORNECIMENTO E INSTALAÇÃO. AF_03/2023</t>
  </si>
  <si>
    <t>52.5</t>
  </si>
  <si>
    <t>SINAPI - 91934</t>
  </si>
  <si>
    <t>CABO DE COBRE FLEXÍVEL ISOLADO, 16 MM², ANTI-CHAMA 450/750 V, PARA CIRCUITOS TERMINAIS - FORNECIMENTO E INSTALAÇÃO. AF_03/2023</t>
  </si>
  <si>
    <t>52.6</t>
  </si>
  <si>
    <t>SINAPI - 92984</t>
  </si>
  <si>
    <t>CABO DE COBRE FLEXÍVEL ISOLADO, 25 MM², ANTI-CHAMA 0,6/1,0 KV, PARA REDE ENTERRADA DE DISTRIBUIÇÃO DE ENERGIA ELÉTRICA - FORNECIMENTO E INSTALAÇÃO. AF_12/2021</t>
  </si>
  <si>
    <t>52.7</t>
  </si>
  <si>
    <t>SINAPI - 92986</t>
  </si>
  <si>
    <t>CABO DE COBRE FLEXÍVEL ISOLADO, 35 MM², ANTI-CHAMA 0,6/1,0 KV, PARA REDE ENTERRADA DE DISTRIBUIÇÃO DE ENERGIA ELÉTRICA - FORNECIMENTO E INSTALAÇÃO. AF_12/2021</t>
  </si>
  <si>
    <t>52.8</t>
  </si>
  <si>
    <t>SINAPI - 92988</t>
  </si>
  <si>
    <t>CABO DE COBRE FLEXÍVEL ISOLADO, 50 MM², ANTI-CHAMA 0,6/1,0 KV, PARA REDE ENTERRADA DE DISTRIBUIÇÃO DE ENERGIA ELÉTRICA - FORNECIMENTO E INSTALAÇÃO. AF_12/2021</t>
  </si>
  <si>
    <t>52.9</t>
  </si>
  <si>
    <t>SINAPI - 92990</t>
  </si>
  <si>
    <t>CABO DE COBRE FLEXÍVEL ISOLADO, 70 MM², ANTI-CHAMA 0,6/1,0 KV, PARA REDE ENTERRADA DE DISTRIBUIÇÃO DE ENERGIA ELÉTRICA - FORNECIMENTO E INSTALAÇÃO. AF_12/2021</t>
  </si>
  <si>
    <t>52.10</t>
  </si>
  <si>
    <t>SINAPI - 92994</t>
  </si>
  <si>
    <t>CABO DE COBRE FLEXÍVEL ISOLADO, 120 MM², ANTI-CHAMA 0,6/1,0 KV, PARA REDE ENTERRADA DE DISTRIBUIÇÃO DE ENERGIA ELÉTRICA - FORNECIMENTO E INSTALAÇÃO. AF_12/2021</t>
  </si>
  <si>
    <t>52.11</t>
  </si>
  <si>
    <t>SINAPI - 93000</t>
  </si>
  <si>
    <t>CABO DE COBRE FLEXÍVEL ISOLADO, 240 MM², ANTI-CHAMA 0,6/1,0 KV, PARA REDE ENTERRADA DE DISTRIBUIÇÃO DE ENERGIA ELÉTRICA - FORNECIMENTO E INSTALAÇÃO. AF_12/2021</t>
  </si>
  <si>
    <t>INSTALAÇÕES ELÉTRICAS 110V - ELETROCALHAS</t>
  </si>
  <si>
    <t>53.1</t>
  </si>
  <si>
    <t>Composição - FNDE 313</t>
  </si>
  <si>
    <t>ELETROCALHA LISA OU PERFURADA EM AÇO GALVANIZADO, LARGURA 150MM E ALTURA 100MM, INCLUSIVE EMENDA E FIXAÇÃO - FORNECIMENTO E INSTALAÇÃO</t>
  </si>
  <si>
    <t>53.2</t>
  </si>
  <si>
    <t>SINAPI - 104764</t>
  </si>
  <si>
    <t>SUPORTE PARA 2 ELETRODUTOS, ESPAÇADO A CADA 80 CM, EM PERFILADO COM COMPRIMENTO DE 25 CM FIXADO EM LAJE, POR METRO DE ELETRODUTO FIXADO. AF_09/2023</t>
  </si>
  <si>
    <t>INSTALAÇÃO ELÉTRICA - 110V - ILUMINAÇÃO E TOMADAS</t>
  </si>
  <si>
    <t>54.1</t>
  </si>
  <si>
    <t>SINAPI - 92000</t>
  </si>
  <si>
    <t>TOMADA BAIXA DE EMBUTIR (1 MÓDULO), 2P+T 10 A, INCLUINDO SUPORTE E PLACA - FORNECIMENTO E INSTALAÇÃO. AF_03/2023</t>
  </si>
  <si>
    <t>54.2</t>
  </si>
  <si>
    <t>SINAPI - 92001</t>
  </si>
  <si>
    <t>TOMADA BAIXA DE EMBUTIR (1 MÓDULO), 2P+T 20 A, INCLUINDO SUPORTE E PLACA - FORNECIMENTO E INSTALAÇÃO. AF_03/2023</t>
  </si>
  <si>
    <t>54.3</t>
  </si>
  <si>
    <t>SINAPI - 92029</t>
  </si>
  <si>
    <t>INTERRUPTOR PARALELO (1 MÓDULO) COM 1 TOMADA DE EMBUTIR 2P+T 10 A, INCLUINDO SUPORTE E PLACA - FORNECIMENTO E INSTALAÇÃO. AF_03/2023</t>
  </si>
  <si>
    <t>54.4</t>
  </si>
  <si>
    <t>SINAPI - 91955</t>
  </si>
  <si>
    <t>INTERRUPTOR PARALELO (1 MÓDULO), 10A/250V, INCLUINDO SUPORTE E PLACA - FORNECIMENTO E INSTALAÇÃO. AF_03/2023</t>
  </si>
  <si>
    <t>54.5</t>
  </si>
  <si>
    <t>SINAPI - 92033</t>
  </si>
  <si>
    <t>INTERRUPTOR PARALELO (2 MÓDULOS) COM 1 TOMADA DE EMBUTIR 2P+T 10 A, INCLUINDO SUPORTE E PLACA - FORNECIMENTO E INSTALAÇÃO. AF_03/2023</t>
  </si>
  <si>
    <t>54.6</t>
  </si>
  <si>
    <t>SINAPI - 91967</t>
  </si>
  <si>
    <t>INTERRUPTOR SIMPLES (3 MÓDULOS), 10A/250V, INCLUINDO SUPORTE E PLACA - FORNECIMENTO E INSTALAÇÃO. AF_03/2023</t>
  </si>
  <si>
    <t>54.7</t>
  </si>
  <si>
    <t>Composição - FNDE 309</t>
  </si>
  <si>
    <t>ESPELHO / PLACA CEGA 4" X 2", PARA INSTALACAO DE TOMADAS E INTERRUPTORES</t>
  </si>
  <si>
    <t>54.8</t>
  </si>
  <si>
    <t>Outros - ED-27090</t>
  </si>
  <si>
    <t>SEINFRA - LUMINÁRIA COMERCIAL COM ALETAS DE SOBREPOR COMPLETA, PARA DUAS (2) LÂMPADAS TUBULARES LED 2X18W-ØT8, TEMPERATURA DA COR 6500K, FORNECIMENTO E INSTALAÇÃO, INCLUSIVE BASE E LÂMPADA</t>
  </si>
  <si>
    <t>54.9</t>
  </si>
  <si>
    <t>Outros - ED-27080</t>
  </si>
  <si>
    <t>SEINFRA - LUMINÁRIA COMERCIAL COM ALETAS DE EMBUTIR COMPLETA, PARA DUAS (2) LÂMPADAS TUBULARES LED 2X9W-ØT8, TEMPERATURA DA COR 6500K, FORNECIMENTO E INSTALAÇÃO, INCLUSIVE BASE E LÂMPADA</t>
  </si>
  <si>
    <t>54.10</t>
  </si>
  <si>
    <t>Outros - ED-27082</t>
  </si>
  <si>
    <t>SEINFRA - LUMINÁRIA COMERCIAL COM ALETAS DE EMBUTIR COMPLETA, PARA DUAS (2) LÂMPADAS TUBULARES LED 2X18W-ØT8, TEMPERATURA DA COR 6500K, FORNECIMENTO E INSTALAÇÃO, INCLUSIVE BASE E LÂMPADA</t>
  </si>
  <si>
    <t>54.11</t>
  </si>
  <si>
    <t>Composição - GIGOVJF 01</t>
  </si>
  <si>
    <t>LUMINARIA DE PISO FECHADA COMPLETA COM LAMPADA A VAPOR METALICO 70W - FORNECIMENTO E INSTALAÇÃO</t>
  </si>
  <si>
    <t>54.12</t>
  </si>
  <si>
    <t>Outros - ED-49496</t>
  </si>
  <si>
    <t>SEINFRA - PROJETOR EXTERNO PARA LÂMPADA A VAPOR DE MERCÚRIO , DE IODETO METÁLICO OU DE SÓDIO, COM ÂNGULO REGULÁVEL, COM ALOJAMENTO PARA REATOR, COMPLETO</t>
  </si>
  <si>
    <t>54.13</t>
  </si>
  <si>
    <t>Composição - GIGOVJF 02</t>
  </si>
  <si>
    <t>LUMINÁRIA LED REFLETOR RETANGULAR BIVOLT, LUZ BRANCA, 50W - FORNECIMENTO E INSTALAÇÃO</t>
  </si>
  <si>
    <t>54.14</t>
  </si>
  <si>
    <t>SINAPI - 97607</t>
  </si>
  <si>
    <t>LUMINÁRIA ARANDELA TIPO TARTARUGA, DE SOBREPOR, COM 1 LÂMPADA LED DE 6 W, SEM REATOR - FORNECIMENTO E INSTALAÇÃO. AF_02/2020</t>
  </si>
  <si>
    <t>INSTALAÇÕES DE CLIMATIZAÇÃO - DUTOS</t>
  </si>
  <si>
    <t>55.1</t>
  </si>
  <si>
    <t>SINAPI - 91927</t>
  </si>
  <si>
    <t>CABO DE COBRE FLEXÍVEL ISOLADO, 2,5 MM², ANTI-CHAMA 0,6/1,0 KV, PARA CIRCUITOS TERMINAIS - FORNECIMENTO E INSTALAÇÃO. AF_03/2023</t>
  </si>
  <si>
    <t>55.2</t>
  </si>
  <si>
    <t>SINAPI - 91929</t>
  </si>
  <si>
    <t>CABO DE COBRE FLEXÍVEL ISOLADO, 4 MM², ANTI-CHAMA 0,6/1,0 KV, PARA CIRCUITOS TERMINAIS - FORNECIMENTO E INSTALAÇÃO. AF_03/2023</t>
  </si>
  <si>
    <t>55.3</t>
  </si>
  <si>
    <t>SINAPI - 97327</t>
  </si>
  <si>
    <t>TUBO EM COBRE FLEXÍVEL, DN 1/4", COM ISOLAMENTO, INSTALADO EM RAMAL DE ALIMENTAÇÃO DE AR CONDICIONADO COM CONDENSADORA INDIVIDUAL FORNECIMENTO E INSTALAÇÃO. AF_12/2015</t>
  </si>
  <si>
    <t>55.4</t>
  </si>
  <si>
    <t>SINAPI - 97328</t>
  </si>
  <si>
    <t>TUBO EM COBRE FLEXÍVEL, DN 3/8", COM ISOLAMENTO, INSTALADO EM RAMAL DE ALIMENTAÇÃO DE AR CONDICIONADO COM CONDENSADORA INDIVIDUAL - FORNECIMENTO E INSTALAÇÃO. AF_12/2015</t>
  </si>
  <si>
    <t>55.5</t>
  </si>
  <si>
    <t>SINAPI - 103992</t>
  </si>
  <si>
    <t>ADAPTADOR CURTO COM BOLSA E ROSCA PARA REGISTRO, PVC, SOLDÁVEL, DN 40MM X 1.1/4", INSTALADO EM RAMAL DE DISTRIBUIÇÃO DE ÁGUA - FORNECIMENTO E INSTALAÇÃO. AF_06/2022</t>
  </si>
  <si>
    <t>INSTALAÇÕES DE CLIMATIZAÇÃO - DRENO</t>
  </si>
  <si>
    <t>56.1</t>
  </si>
  <si>
    <t>SINAPI - 103978</t>
  </si>
  <si>
    <t>TUBO, PVC, SOLDÁVEL, DE 40MM, INSTALADO EM RAMAL DE DISTRIBUIÇÃO DE ÁGUA - FORNECIMENTO E INSTALAÇÃO. AF_06/2022</t>
  </si>
  <si>
    <t>56.2</t>
  </si>
  <si>
    <t>SINAPI - 103981</t>
  </si>
  <si>
    <t>JOELHO 45 GRAUS, PVC, SOLDÁVEL, DN 40MM, INSTALADO EM RAMAL DE DISTRIBUIÇÃO DE ÁGUA - FORNECIMENTO E INSTALAÇÃO. AF_06/2022</t>
  </si>
  <si>
    <t>56.3</t>
  </si>
  <si>
    <t>SINAPI - 103980</t>
  </si>
  <si>
    <t>JOELHO 90 GRAUS, PVC, SOLDÁVEL, DN 40MM, INSTALADO EM RAMAL DE DISTRIBUIÇÃO DE ÁGUA - FORNECIMENTO E INSTALAÇÃO. AF_06/2022</t>
  </si>
  <si>
    <t>56.4</t>
  </si>
  <si>
    <t>SINAPI - 104011</t>
  </si>
  <si>
    <t>TE, PVC, SOLDÁVEL, DN 40MM, INSTALADO EM RAMAL DE DISTRIBUIÇÃO DE ÁGUA - FORNECIMENTO E INSTALAÇÃO. AF_06/2022</t>
  </si>
  <si>
    <t>INSTALAÇÕES DE CABEAMENTO ESTRUTURADO - ACESSÓRIOS CABEAMENTO</t>
  </si>
  <si>
    <t>57.1</t>
  </si>
  <si>
    <t>SINAPI - 98302</t>
  </si>
  <si>
    <t>PATCH PANEL 24 PORTAS, CATEGORIA 6 - FORNECIMENTO E INSTALAÇÃO. AF_11/2019</t>
  </si>
  <si>
    <t>57.2</t>
  </si>
  <si>
    <t>Composição - FNDE 76</t>
  </si>
  <si>
    <t>SWITCH TIPO 24 PORTAS</t>
  </si>
  <si>
    <t>57.3</t>
  </si>
  <si>
    <t>Composição - FNDE 385</t>
  </si>
  <si>
    <t>PATCH CORD, CATEGORIA 6 UTP, 4 PARES</t>
  </si>
  <si>
    <t>57.4</t>
  </si>
  <si>
    <t>Composição - FNDE 123</t>
  </si>
  <si>
    <t>GUIA DE CABOS FECHADO 1U</t>
  </si>
  <si>
    <t>57.5</t>
  </si>
  <si>
    <t>Composição - FNDE 122</t>
  </si>
  <si>
    <t>BANDEJA MÓVEL, PADRÃO 19"</t>
  </si>
  <si>
    <t>57.6</t>
  </si>
  <si>
    <t>SINAPI - 100555</t>
  </si>
  <si>
    <t>RACK ABERTO EM COLUNA 44U PARA SERVIDOR - FORNECIMENTO E INSTALAÇÃO. AF_11/2019</t>
  </si>
  <si>
    <t>57.7</t>
  </si>
  <si>
    <t>Composição - FNDE 125</t>
  </si>
  <si>
    <t>GUIA VERTICAL 200 MM PARA CABOS</t>
  </si>
  <si>
    <t>INSTALAÇÃO DE CABEAMENTO ESTRUTURADO - CAIXAS E QUADROS</t>
  </si>
  <si>
    <t>58.1</t>
  </si>
  <si>
    <t>58.2</t>
  </si>
  <si>
    <t>INSTALAÇÕES DE CABEAMENTO ESTRUTURADO - DISPOSITIVOS</t>
  </si>
  <si>
    <t>59.1</t>
  </si>
  <si>
    <t>SINAPI - 98307</t>
  </si>
  <si>
    <t>TOMADA DE REDE RJ45 - FORNECIMENTO E INSTALAÇÃO. AF_11/2019</t>
  </si>
  <si>
    <t>59.2</t>
  </si>
  <si>
    <t>Composição - FNDE 375</t>
  </si>
  <si>
    <t>TOMADA PARA ANTENA DE TV, CABO COAXIAL DE 9 MM FORNECIMENTO E INSTALAÇÃO</t>
  </si>
  <si>
    <t>59.3</t>
  </si>
  <si>
    <t>Composição - FNDE 70</t>
  </si>
  <si>
    <t>TERMINAL A COMPRESSÃO</t>
  </si>
  <si>
    <t>INSTALAÇÕES DE CABEAMENTO ESTRUTURADO - ELETROCALHAS E ELETRODUTOS</t>
  </si>
  <si>
    <t>60.1</t>
  </si>
  <si>
    <t>Composição - FNDE 312</t>
  </si>
  <si>
    <t>ELETROCALHA LISA OU PERFURADA EM AÇO GALVANIZADO, LARGURA 100MM E ALTURA 50MM, INCLUSIVE EMENDA E FIXAÇÃO - FORNECIMENTO E INSTALAÇÃO</t>
  </si>
  <si>
    <t>60.2</t>
  </si>
  <si>
    <t>SINAPI - 91837</t>
  </si>
  <si>
    <t>ELETRODUTO FLEXÍVEL CORRUGADO REFORÇADO, PVC, DN 32 MM (1"), PARA CIRCUITOS TERMINAIS, INSTALADO EM FORRO - FORNECIMENTO E INSTALAÇÃO. AF_03/2023_PA</t>
  </si>
  <si>
    <t>60.3</t>
  </si>
  <si>
    <t>SINAPI - 91835</t>
  </si>
  <si>
    <t>ELETRODUTO FLEXÍVEL CORRUGADO REFORÇADO, PVC, DN 25 MM (3/4"), PARA CIRCUITOS TERMINAIS, INSTALADO EM FORRO - FORNECIMENTO E INSTALAÇÃO. AF_03/2023_PA</t>
  </si>
  <si>
    <t>60.4</t>
  </si>
  <si>
    <t>SINAPI - 91865</t>
  </si>
  <si>
    <t>ELETRODUTO RÍGIDO ROSCÁVEL, PVC, DN 40 MM (1 1/4"), PARA CIRCUITOS TERMINAIS, INSTALADO EM FORRO - FORNECIMENTO E INSTALAÇÃO. AF_03/2023</t>
  </si>
  <si>
    <t>60.5</t>
  </si>
  <si>
    <t>Composição - FNDE 346</t>
  </si>
  <si>
    <t>CABECOTE PARA ENTRADA DE LINHA DE ALIMENTACAO PARA ELETRODUTO</t>
  </si>
  <si>
    <t>60.6</t>
  </si>
  <si>
    <t>Composição - FNDE 90</t>
  </si>
  <si>
    <t>ELETRODUTO RIGIDO, EM ACO ZINCADO OU GALVANIZADO, TIPO PESADO, DN=1", APARENTE - FORNECIMENTO E INSTALAÇÃO</t>
  </si>
  <si>
    <t>INSTALAÇÕES DE CABEAMENTO ESTRUTURADO - CABEAMENTO</t>
  </si>
  <si>
    <t>61.1</t>
  </si>
  <si>
    <t>SINAPI - 98297</t>
  </si>
  <si>
    <t>CABO ELETRÔNICO CATEGORIA 6, INSTALADO EM EDIFICAÇÃO INSTITUCIONAL - FORNECIMENTO E INSTALAÇÃO. AF_11/2019</t>
  </si>
  <si>
    <t>61.2</t>
  </si>
  <si>
    <t>SINAPI - 100554</t>
  </si>
  <si>
    <t>CABO COAXIAL RG59 95% - FORNECIMENTO E INSTALAÇÃO. AF_11/2019</t>
  </si>
  <si>
    <t>SISTEMA DE EXAUSTÃO MECÂNICA</t>
  </si>
  <si>
    <t>62.1</t>
  </si>
  <si>
    <t>Composição - FNDE 44</t>
  </si>
  <si>
    <t>DUTO DE ALONGAMENTO PARA EXAUSTOR</t>
  </si>
  <si>
    <t>62.2</t>
  </si>
  <si>
    <t>Composição - FNDE 45</t>
  </si>
  <si>
    <t>COIFA EM AÇO INOX 100CM X 150CM</t>
  </si>
  <si>
    <t>SISTEMA DE PROTEÇÃO CONTRA DESCARGAS ATMOSFÉRICAS (SPDA)</t>
  </si>
  <si>
    <t>63.1</t>
  </si>
  <si>
    <t>SINAPI - 96989</t>
  </si>
  <si>
    <t>CAPTOR TIPO FRANKLIN PARA SPDA - FORNECIMENTO E INSTALAÇÃO. AF_08/2023</t>
  </si>
  <si>
    <t>63.2</t>
  </si>
  <si>
    <t>SINAPI - 92884</t>
  </si>
  <si>
    <t>ARMAÇÃO UTILIZANDO AÇO CA-25 DE 10,0 MM - MONTAGEM. AF_06/2022</t>
  </si>
  <si>
    <t>63.3</t>
  </si>
  <si>
    <t>SINAPI - 104753</t>
  </si>
  <si>
    <t>CONECTOR SPLIT-BOLT, PARA SPDA, PARA CABOS ATÉ 50 MM2 - FORNECIMENTO E INSTALAÇÃO. AF_08/2023</t>
  </si>
  <si>
    <t>63.4</t>
  </si>
  <si>
    <t>SINAPI - 101663</t>
  </si>
  <si>
    <t>ABRAÇADEIRA DE FIXAÇÃO DE BRAÇOS DE LUMINÁRIAS DE 2" - FORNECIMENTO E INSTALAÇÃO. AF_08/2020</t>
  </si>
  <si>
    <t>63.5</t>
  </si>
  <si>
    <t>Composição - FNDE 68</t>
  </si>
  <si>
    <t>CONJUNTO DE ESTAIAMENTO PARA MASTRO DE SPDA</t>
  </si>
  <si>
    <t>63.6</t>
  </si>
  <si>
    <t>SINAPI - 98463</t>
  </si>
  <si>
    <t>SUPORTE ISOLADOR PARA FIXAÇÃO DA CORDOALHA DE COBRE EM ALVENARIA OU CONCRETO - FORNECIMENTO E INSTALAÇÃO. AF_08/2023</t>
  </si>
  <si>
    <t>63.7</t>
  </si>
  <si>
    <t>Composição - FNDE 69</t>
  </si>
  <si>
    <t>CAIXA DE EQUALIZAÇÃO DE ATERRAMENTO ELÉTRICO</t>
  </si>
  <si>
    <t>63.8</t>
  </si>
  <si>
    <t>SINAPI - 93358</t>
  </si>
  <si>
    <t>ESCAVAÇÃO MANUAL DE VALA COM PROFUNDIDADE MENOR OU IGUAL A 1,30 M. AF_02/2021</t>
  </si>
  <si>
    <t>63.9</t>
  </si>
  <si>
    <t>SINAPI - 93382</t>
  </si>
  <si>
    <t>REATERRO MANUAL DE VALAS, COM COMPACTADOR DE SOLOS DE PERCUSSÃO. AF_08/2023</t>
  </si>
  <si>
    <t>63.10</t>
  </si>
  <si>
    <t>SINAPI - 96985</t>
  </si>
  <si>
    <t>HASTE DE ATERRAMENTO, DIÂMETRO 5/8", COM 3 METROS - FORNECIMENTO E INSTALAÇÃO. AF_08/2023</t>
  </si>
  <si>
    <t>63.11</t>
  </si>
  <si>
    <t>SINAPI - 96973</t>
  </si>
  <si>
    <t>CORDOALHA DE COBRE NU 35 MM², NÃO ENTERRADA, COM ISOLADOR - FORNECIMENTO E INSTALAÇÃO. AF_08/2023</t>
  </si>
  <si>
    <t>63.12</t>
  </si>
  <si>
    <t>SINAPI - 96977</t>
  </si>
  <si>
    <t>CORDOALHA DE COBRE NU 50 MM², ENTERRADA - FORNECIMENTO E INSTALAÇÃO. AF_08/2023</t>
  </si>
  <si>
    <t>63.13</t>
  </si>
  <si>
    <t>SINAPI - 98111</t>
  </si>
  <si>
    <t>CAIXA DE INSPEÇÃO PARA ATERRAMENTO, CIRCULAR, EM POLIETILENO, DIÂMETRO INTERNO = 0,3 M. AF_12/2020</t>
  </si>
  <si>
    <t>63.14</t>
  </si>
  <si>
    <t>63.15</t>
  </si>
  <si>
    <t>Composição - FNDE 71</t>
  </si>
  <si>
    <t>SOLDA EXOTÉRMICA PARA SPDA - FORNECIMENTO E INSTALAÇÃO</t>
  </si>
  <si>
    <t>SERVIÇOS COMPLEMENTARES</t>
  </si>
  <si>
    <t>64.1</t>
  </si>
  <si>
    <t>Composição - FNDE 39</t>
  </si>
  <si>
    <t>CONJUNTO DE MASTRO P/ TRÊS BANDEIRAS E PEDESTAL</t>
  </si>
  <si>
    <t>64.2</t>
  </si>
  <si>
    <t>Composição - FNDE 40</t>
  </si>
  <si>
    <t>BANCADA DE GRANITO CINZA ANDORINHA, INCLUSIVE PASSA PRATOS, ESPESSURA 2 CM - FORNECIMENTO E INSTALAÇÃO</t>
  </si>
  <si>
    <t>64.3</t>
  </si>
  <si>
    <t>Composição - FNDE 47</t>
  </si>
  <si>
    <t>PRATELEIRA DE GRANITO CINZA ANDORINHA, ESPESSURA 2 CM - FORNECIMENTO E INSTALAÇÃO</t>
  </si>
  <si>
    <t>64.4</t>
  </si>
  <si>
    <t>Composição - FNDE 48</t>
  </si>
  <si>
    <t>ESCANINHOS EM MDF, REVESTIDOS EM LAMINADO MELAMÍNICO</t>
  </si>
  <si>
    <t>64.5</t>
  </si>
  <si>
    <t>SINAPI - 101965</t>
  </si>
  <si>
    <t>PEITORIL LINEAR EM GRANITO OU MÁRMORE, L = 15CM, COMPRIMENTO DE ATÉ 2M, ASSENTADO COM ARGAMASSA 1:6 COM ADITIVO. AF_11/2020</t>
  </si>
  <si>
    <t>64.6</t>
  </si>
  <si>
    <t>SINAPI - 100861</t>
  </si>
  <si>
    <t>SUPORTE MÃO FRANCESA EM AÇO, ABAS IGUAIS 30 CM, CAPACIDADE MINIMA 60 KG, BRANCO - FORNECIMENTO E INSTALAÇÃO. AF_01/2020</t>
  </si>
  <si>
    <t>64.7</t>
  </si>
  <si>
    <t>Composição - FNDE 49</t>
  </si>
  <si>
    <t>BARRA DE APOIO EM INOX, DIAMETRO MINIMO 3 CM, EM AÇO INOX</t>
  </si>
  <si>
    <t>64.8</t>
  </si>
  <si>
    <t>Composição - FNDE 51</t>
  </si>
  <si>
    <t>BANCO DE CONCRETO SEM ENCOSTO, DIM. 2,50 X 0,60 M</t>
  </si>
  <si>
    <t>64.9</t>
  </si>
  <si>
    <t>Composição - FNDE 38</t>
  </si>
  <si>
    <t>FITA 3M COLANTE ANTIDERRAPANTE PARA PISO</t>
  </si>
  <si>
    <t>SERVIÇOS FINAIS</t>
  </si>
  <si>
    <t>65.1</t>
  </si>
  <si>
    <t>SINAPI - 99803</t>
  </si>
  <si>
    <t>LIMPEZA DE PISO CERÂMICO OU PORCELANATO COM PANO ÚMIDO. AF_04/2019</t>
  </si>
  <si>
    <t>65.2</t>
  </si>
  <si>
    <t>Total:</t>
  </si>
  <si>
    <t>Obs.: editar apenas células coloridas.</t>
  </si>
  <si>
    <t>PLANILHA ORÇAMENTÁRIA</t>
  </si>
  <si>
    <t>OBRA:</t>
  </si>
  <si>
    <t>CONSTRUÇÃO DE CRECHE DE EDUCAÇÃO INFANTIL, PADRÃO FNDE - TIPO II - NOVO PAC</t>
  </si>
  <si>
    <t xml:space="preserve">LOCAL: </t>
  </si>
  <si>
    <t>RUA CEL. JOSÉ LUIZ TAVARES DA SILVEIRA Nº 61, BAIRRO ÁGUA BRANCA - LOTEAMENTO RESIDENCIAL BELA VISTA</t>
  </si>
  <si>
    <t xml:space="preserve">DADOS DO PARTICIPANTE: </t>
  </si>
  <si>
    <t>Local, data</t>
  </si>
  <si>
    <t>RESPONSÁVEL TÉCNICO</t>
  </si>
  <si>
    <t>CAU/CREA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</si>
</sst>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indexed="16"/>
      <name val="Gadugi"/>
      <family val="2"/>
    </font>
    <font>
      <i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 applyProtection="1">
      <alignment wrapText="1"/>
      <protection locked="0"/>
    </xf>
    <xf numFmtId="44" fontId="0" fillId="0" borderId="0" xfId="1" applyFont="1" applyAlignment="1" applyProtection="1">
      <alignment horizontal="center" vertical="center" wrapText="1"/>
      <protection locked="0"/>
    </xf>
    <xf numFmtId="44" fontId="0" fillId="0" borderId="0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8" fontId="0" fillId="0" borderId="0" xfId="0" applyNumberFormat="1" applyProtection="1">
      <protection locked="0"/>
    </xf>
    <xf numFmtId="44" fontId="0" fillId="0" borderId="0" xfId="1" applyFont="1" applyAlignment="1" applyProtection="1">
      <alignment horizontal="center" vertical="center"/>
      <protection locked="0"/>
    </xf>
    <xf numFmtId="44" fontId="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2" fillId="3" borderId="0" xfId="2" applyNumberFormat="1" applyFont="1" applyFill="1" applyAlignment="1" applyProtection="1">
      <alignment horizontal="center" vertical="center"/>
      <protection locked="0"/>
    </xf>
    <xf numFmtId="8" fontId="5" fillId="3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4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8" fontId="0" fillId="3" borderId="7" xfId="0" applyNumberFormat="1" applyFill="1" applyBorder="1" applyAlignment="1" applyProtection="1">
      <alignment horizontal="center" vertical="center"/>
      <protection locked="0"/>
    </xf>
    <xf numFmtId="44" fontId="3" fillId="0" borderId="0" xfId="1" applyFont="1" applyAlignment="1" applyProtection="1">
      <alignment horizontal="center" vertical="center"/>
      <protection locked="0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4" fontId="3" fillId="0" borderId="0" xfId="1" applyFont="1" applyFill="1" applyAlignment="1" applyProtection="1">
      <alignment horizontal="center" vertical="center"/>
      <protection locked="0"/>
    </xf>
    <xf numFmtId="8" fontId="0" fillId="0" borderId="0" xfId="0" applyNumberFormat="1" applyAlignment="1" applyProtection="1">
      <alignment horizontal="center" vertical="center"/>
      <protection locked="0"/>
    </xf>
    <xf numFmtId="44" fontId="0" fillId="0" borderId="0" xfId="1" applyFont="1" applyFill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4" fontId="0" fillId="0" borderId="7" xfId="1" applyFont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8" fontId="0" fillId="0" borderId="7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4" fontId="3" fillId="2" borderId="3" xfId="0" applyNumberFormat="1" applyFont="1" applyFill="1" applyBorder="1" applyAlignment="1">
      <alignment horizontal="center" vertical="center"/>
    </xf>
    <xf numFmtId="8" fontId="3" fillId="2" borderId="3" xfId="0" applyNumberFormat="1" applyFont="1" applyFill="1" applyBorder="1" applyAlignment="1">
      <alignment horizontal="center" vertical="center"/>
    </xf>
    <xf numFmtId="8" fontId="3" fillId="2" borderId="6" xfId="0" applyNumberFormat="1" applyFont="1" applyFill="1" applyBorder="1" applyAlignment="1">
      <alignment horizontal="center" vertical="center"/>
    </xf>
    <xf numFmtId="44" fontId="8" fillId="5" borderId="8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8" fontId="11" fillId="3" borderId="9" xfId="0" applyNumberFormat="1" applyFont="1" applyFill="1" applyBorder="1" applyAlignment="1">
      <alignment vertical="center"/>
    </xf>
    <xf numFmtId="8" fontId="11" fillId="3" borderId="2" xfId="0" applyNumberFormat="1" applyFont="1" applyFill="1" applyBorder="1" applyAlignment="1">
      <alignment vertical="center"/>
    </xf>
    <xf numFmtId="8" fontId="11" fillId="3" borderId="1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DF82-B885-46E3-88D7-ACB7DAD1D895}">
  <dimension ref="A1:P711"/>
  <sheetViews>
    <sheetView showGridLines="0" tabSelected="1" zoomScaleNormal="100" workbookViewId="0">
      <selection activeCell="H14" sqref="H14"/>
    </sheetView>
  </sheetViews>
  <sheetFormatPr defaultRowHeight="15" x14ac:dyDescent="0.25"/>
  <cols>
    <col min="1" max="1" width="6.85546875" style="29" customWidth="1"/>
    <col min="2" max="2" width="11.5703125" style="30" customWidth="1"/>
    <col min="3" max="3" width="42" style="31" customWidth="1"/>
    <col min="4" max="4" width="8" style="29" customWidth="1"/>
    <col min="5" max="5" width="7.140625" style="29" customWidth="1"/>
    <col min="6" max="6" width="14.28515625" style="9" customWidth="1"/>
    <col min="7" max="7" width="8.5703125" style="29" customWidth="1"/>
    <col min="8" max="8" width="16.140625" style="29" bestFit="1" customWidth="1"/>
    <col min="9" max="9" width="22" style="29" bestFit="1" customWidth="1"/>
    <col min="10" max="12" width="9.140625" style="5"/>
    <col min="13" max="13" width="12.7109375" style="5" bestFit="1" customWidth="1"/>
    <col min="14" max="14" width="13.28515625" style="7" hidden="1" customWidth="1"/>
    <col min="15" max="15" width="14.42578125" style="8" hidden="1" customWidth="1"/>
    <col min="16" max="16" width="13.28515625" style="7" hidden="1" customWidth="1"/>
    <col min="17" max="16384" width="9.140625" style="5"/>
  </cols>
  <sheetData>
    <row r="1" spans="1:16" x14ac:dyDescent="0.25">
      <c r="A1" s="66" t="s">
        <v>1286</v>
      </c>
      <c r="B1" s="67"/>
      <c r="C1" s="67"/>
      <c r="D1" s="67"/>
      <c r="E1" s="67"/>
      <c r="F1" s="67"/>
      <c r="G1" s="67"/>
      <c r="H1" s="67"/>
      <c r="I1" s="68"/>
    </row>
    <row r="2" spans="1:16" x14ac:dyDescent="0.25">
      <c r="A2" s="58" t="s">
        <v>1287</v>
      </c>
      <c r="B2" s="69" t="s">
        <v>1288</v>
      </c>
      <c r="C2" s="69"/>
      <c r="D2" s="69"/>
      <c r="E2" s="69"/>
      <c r="F2" s="69"/>
      <c r="G2" s="69"/>
      <c r="H2" s="69"/>
      <c r="I2" s="70"/>
    </row>
    <row r="3" spans="1:16" x14ac:dyDescent="0.25">
      <c r="A3" s="58" t="s">
        <v>1289</v>
      </c>
      <c r="B3" s="69" t="s">
        <v>1290</v>
      </c>
      <c r="C3" s="69"/>
      <c r="D3" s="69"/>
      <c r="E3" s="69"/>
      <c r="F3" s="69"/>
      <c r="G3" s="69"/>
      <c r="H3" s="69"/>
      <c r="I3" s="70"/>
    </row>
    <row r="4" spans="1:16" ht="30" customHeight="1" x14ac:dyDescent="0.25">
      <c r="A4" s="71" t="s">
        <v>1291</v>
      </c>
      <c r="B4" s="72"/>
      <c r="C4" s="73"/>
      <c r="D4" s="73"/>
      <c r="E4" s="73"/>
      <c r="F4" s="73"/>
      <c r="G4" s="73"/>
      <c r="H4" s="73"/>
      <c r="I4" s="74"/>
    </row>
    <row r="5" spans="1:16" x14ac:dyDescent="0.25">
      <c r="F5" s="29"/>
    </row>
    <row r="6" spans="1:16" s="1" customFormat="1" ht="30" x14ac:dyDescent="0.25">
      <c r="A6" s="59" t="s">
        <v>294</v>
      </c>
      <c r="B6" s="59" t="s">
        <v>286</v>
      </c>
      <c r="C6" s="59" t="s">
        <v>287</v>
      </c>
      <c r="D6" s="59" t="s">
        <v>288</v>
      </c>
      <c r="E6" s="59" t="s">
        <v>289</v>
      </c>
      <c r="F6" s="59" t="s">
        <v>290</v>
      </c>
      <c r="G6" s="59" t="s">
        <v>291</v>
      </c>
      <c r="H6" s="59" t="s">
        <v>292</v>
      </c>
      <c r="I6" s="59" t="s">
        <v>293</v>
      </c>
      <c r="N6" s="2"/>
      <c r="O6" s="3"/>
      <c r="P6" s="2"/>
    </row>
    <row r="7" spans="1:16" x14ac:dyDescent="0.25">
      <c r="A7" s="60"/>
      <c r="B7" s="61"/>
      <c r="C7" s="61"/>
      <c r="D7" s="61" t="s">
        <v>1285</v>
      </c>
      <c r="E7" s="61"/>
      <c r="F7" s="61"/>
      <c r="G7" s="61"/>
      <c r="H7" s="61"/>
      <c r="I7" s="62"/>
    </row>
    <row r="8" spans="1:16" x14ac:dyDescent="0.25">
      <c r="A8" s="25">
        <v>1</v>
      </c>
      <c r="B8" s="26"/>
      <c r="C8" s="27" t="s">
        <v>0</v>
      </c>
      <c r="D8" s="28"/>
      <c r="E8" s="28"/>
      <c r="F8" s="4"/>
      <c r="G8" s="28"/>
      <c r="H8" s="28"/>
      <c r="I8" s="53">
        <f>ROUND(SUM(I10:I18),2)</f>
        <v>395928.9</v>
      </c>
      <c r="M8" s="6"/>
      <c r="O8" s="8">
        <v>395928.9</v>
      </c>
      <c r="P8" s="7">
        <f>I8-O8</f>
        <v>0</v>
      </c>
    </row>
    <row r="9" spans="1:16" s="9" customFormat="1" x14ac:dyDescent="0.25">
      <c r="A9" s="29"/>
      <c r="B9" s="30"/>
      <c r="C9" s="31"/>
      <c r="D9" s="29"/>
      <c r="E9" s="29"/>
      <c r="G9" s="29"/>
      <c r="H9" s="29"/>
      <c r="I9" s="10">
        <v>1.2306999999999999</v>
      </c>
      <c r="N9" s="7"/>
      <c r="O9" s="8"/>
      <c r="P9" s="7"/>
    </row>
    <row r="10" spans="1:16" ht="45" x14ac:dyDescent="0.25">
      <c r="A10" s="32" t="s">
        <v>8</v>
      </c>
      <c r="B10" s="33" t="s">
        <v>9</v>
      </c>
      <c r="C10" s="34" t="s">
        <v>10</v>
      </c>
      <c r="D10" s="35">
        <v>8</v>
      </c>
      <c r="E10" s="32" t="s">
        <v>1</v>
      </c>
      <c r="F10" s="11">
        <v>458.23</v>
      </c>
      <c r="G10" s="47">
        <f>$I$9-1</f>
        <v>0.23069999999999991</v>
      </c>
      <c r="H10" s="48">
        <f>ROUND(F10*$I$9,2)</f>
        <v>563.94000000000005</v>
      </c>
      <c r="I10" s="24">
        <f t="shared" ref="I10:I18" si="0">ROUND(D10*H10,2)</f>
        <v>4511.5200000000004</v>
      </c>
      <c r="M10" s="6"/>
      <c r="N10" s="7">
        <v>563.94000000000005</v>
      </c>
      <c r="O10" s="8">
        <v>4511.5200000000004</v>
      </c>
      <c r="P10" s="7">
        <f>I10-O10</f>
        <v>0</v>
      </c>
    </row>
    <row r="11" spans="1:16" ht="30" x14ac:dyDescent="0.25">
      <c r="A11" s="32" t="s">
        <v>11</v>
      </c>
      <c r="B11" s="33" t="s">
        <v>12</v>
      </c>
      <c r="C11" s="34" t="s">
        <v>13</v>
      </c>
      <c r="D11" s="35">
        <v>352</v>
      </c>
      <c r="E11" s="32" t="s">
        <v>1</v>
      </c>
      <c r="F11" s="11">
        <v>79.680000000000007</v>
      </c>
      <c r="G11" s="47">
        <f t="shared" ref="G11:G18" si="1">$I$9-1</f>
        <v>0.23069999999999991</v>
      </c>
      <c r="H11" s="48">
        <f t="shared" ref="H11:H18" si="2">ROUND(F11*$I$9,2)</f>
        <v>98.06</v>
      </c>
      <c r="I11" s="24">
        <f t="shared" si="0"/>
        <v>34517.120000000003</v>
      </c>
      <c r="N11" s="7">
        <v>98.06</v>
      </c>
      <c r="O11" s="8">
        <v>34517.120000000003</v>
      </c>
      <c r="P11" s="7">
        <f t="shared" ref="P11:P18" si="3">I11-O11</f>
        <v>0</v>
      </c>
    </row>
    <row r="12" spans="1:16" ht="60" x14ac:dyDescent="0.25">
      <c r="A12" s="32" t="s">
        <v>14</v>
      </c>
      <c r="B12" s="33" t="s">
        <v>15</v>
      </c>
      <c r="C12" s="34" t="s">
        <v>16</v>
      </c>
      <c r="D12" s="35">
        <v>1</v>
      </c>
      <c r="E12" s="32" t="s">
        <v>2</v>
      </c>
      <c r="F12" s="11">
        <v>1936.11</v>
      </c>
      <c r="G12" s="47">
        <f t="shared" si="1"/>
        <v>0.23069999999999991</v>
      </c>
      <c r="H12" s="48">
        <f t="shared" si="2"/>
        <v>2382.77</v>
      </c>
      <c r="I12" s="24">
        <f t="shared" si="0"/>
        <v>2382.77</v>
      </c>
      <c r="N12" s="7">
        <v>2382.77</v>
      </c>
      <c r="O12" s="8">
        <v>2382.77</v>
      </c>
      <c r="P12" s="7">
        <f t="shared" si="3"/>
        <v>0</v>
      </c>
    </row>
    <row r="13" spans="1:16" ht="30" x14ac:dyDescent="0.25">
      <c r="A13" s="32" t="s">
        <v>17</v>
      </c>
      <c r="B13" s="33" t="s">
        <v>18</v>
      </c>
      <c r="C13" s="34" t="s">
        <v>19</v>
      </c>
      <c r="D13" s="35">
        <v>1</v>
      </c>
      <c r="E13" s="32" t="s">
        <v>2</v>
      </c>
      <c r="F13" s="11">
        <v>2924.4</v>
      </c>
      <c r="G13" s="47">
        <f t="shared" si="1"/>
        <v>0.23069999999999991</v>
      </c>
      <c r="H13" s="48">
        <f t="shared" si="2"/>
        <v>3599.06</v>
      </c>
      <c r="I13" s="24">
        <f t="shared" si="0"/>
        <v>3599.06</v>
      </c>
      <c r="N13" s="7">
        <v>3599.06</v>
      </c>
      <c r="O13" s="8">
        <v>3599.06</v>
      </c>
      <c r="P13" s="7">
        <f t="shared" si="3"/>
        <v>0</v>
      </c>
    </row>
    <row r="14" spans="1:16" ht="60" x14ac:dyDescent="0.25">
      <c r="A14" s="32" t="s">
        <v>20</v>
      </c>
      <c r="B14" s="33" t="s">
        <v>21</v>
      </c>
      <c r="C14" s="34" t="s">
        <v>22</v>
      </c>
      <c r="D14" s="35">
        <v>133.56</v>
      </c>
      <c r="E14" s="32" t="s">
        <v>3</v>
      </c>
      <c r="F14" s="11">
        <v>69.02</v>
      </c>
      <c r="G14" s="47">
        <f t="shared" si="1"/>
        <v>0.23069999999999991</v>
      </c>
      <c r="H14" s="48">
        <f t="shared" si="2"/>
        <v>84.94</v>
      </c>
      <c r="I14" s="24">
        <f t="shared" si="0"/>
        <v>11344.59</v>
      </c>
      <c r="N14" s="7">
        <v>84.94</v>
      </c>
      <c r="O14" s="8">
        <v>11344.59</v>
      </c>
      <c r="P14" s="7">
        <f t="shared" si="3"/>
        <v>0</v>
      </c>
    </row>
    <row r="15" spans="1:16" ht="60" x14ac:dyDescent="0.25">
      <c r="A15" s="32" t="s">
        <v>23</v>
      </c>
      <c r="B15" s="33" t="s">
        <v>24</v>
      </c>
      <c r="C15" s="34" t="s">
        <v>25</v>
      </c>
      <c r="D15" s="35">
        <v>18</v>
      </c>
      <c r="E15" s="32" t="s">
        <v>4</v>
      </c>
      <c r="F15" s="11">
        <v>910</v>
      </c>
      <c r="G15" s="47">
        <f t="shared" si="1"/>
        <v>0.23069999999999991</v>
      </c>
      <c r="H15" s="48">
        <f t="shared" si="2"/>
        <v>1119.94</v>
      </c>
      <c r="I15" s="24">
        <f t="shared" si="0"/>
        <v>20158.919999999998</v>
      </c>
      <c r="N15" s="7">
        <v>1119.94</v>
      </c>
      <c r="O15" s="8">
        <v>20158.919999999998</v>
      </c>
      <c r="P15" s="7">
        <f t="shared" si="3"/>
        <v>0</v>
      </c>
    </row>
    <row r="16" spans="1:16" ht="60" x14ac:dyDescent="0.25">
      <c r="A16" s="32" t="s">
        <v>26</v>
      </c>
      <c r="B16" s="33" t="s">
        <v>27</v>
      </c>
      <c r="C16" s="34" t="s">
        <v>28</v>
      </c>
      <c r="D16" s="35">
        <v>18</v>
      </c>
      <c r="E16" s="32" t="s">
        <v>4</v>
      </c>
      <c r="F16" s="11">
        <v>710.93</v>
      </c>
      <c r="G16" s="47">
        <f t="shared" si="1"/>
        <v>0.23069999999999991</v>
      </c>
      <c r="H16" s="48">
        <f>ROUND(F16*$I$9,2)</f>
        <v>874.94</v>
      </c>
      <c r="I16" s="24">
        <f t="shared" si="0"/>
        <v>15748.92</v>
      </c>
      <c r="N16" s="7">
        <v>874.94</v>
      </c>
      <c r="O16" s="8">
        <v>15748.92</v>
      </c>
      <c r="P16" s="7">
        <f t="shared" si="3"/>
        <v>0</v>
      </c>
    </row>
    <row r="17" spans="1:16" ht="30" x14ac:dyDescent="0.25">
      <c r="A17" s="32" t="s">
        <v>29</v>
      </c>
      <c r="B17" s="33" t="s">
        <v>30</v>
      </c>
      <c r="C17" s="34" t="s">
        <v>31</v>
      </c>
      <c r="D17" s="35">
        <v>18</v>
      </c>
      <c r="E17" s="32" t="s">
        <v>4</v>
      </c>
      <c r="F17" s="11">
        <v>13383</v>
      </c>
      <c r="G17" s="47">
        <f t="shared" si="1"/>
        <v>0.23069999999999991</v>
      </c>
      <c r="H17" s="48">
        <f t="shared" si="2"/>
        <v>16470.46</v>
      </c>
      <c r="I17" s="24">
        <f t="shared" si="0"/>
        <v>296468.28000000003</v>
      </c>
      <c r="N17" s="7">
        <v>16470.46</v>
      </c>
      <c r="O17" s="8">
        <v>296468.28000000003</v>
      </c>
      <c r="P17" s="7">
        <f t="shared" si="3"/>
        <v>0</v>
      </c>
    </row>
    <row r="18" spans="1:16" ht="75" x14ac:dyDescent="0.25">
      <c r="A18" s="32" t="s">
        <v>32</v>
      </c>
      <c r="B18" s="33" t="s">
        <v>33</v>
      </c>
      <c r="C18" s="34" t="s">
        <v>34</v>
      </c>
      <c r="D18" s="35">
        <v>4</v>
      </c>
      <c r="E18" s="32" t="s">
        <v>2</v>
      </c>
      <c r="F18" s="11">
        <v>1462.12</v>
      </c>
      <c r="G18" s="47">
        <f t="shared" si="1"/>
        <v>0.23069999999999991</v>
      </c>
      <c r="H18" s="48">
        <f t="shared" si="2"/>
        <v>1799.43</v>
      </c>
      <c r="I18" s="24">
        <f t="shared" si="0"/>
        <v>7197.72</v>
      </c>
      <c r="N18" s="7">
        <v>1799.43</v>
      </c>
      <c r="O18" s="8">
        <v>7197.72</v>
      </c>
      <c r="P18" s="7">
        <f t="shared" si="3"/>
        <v>0</v>
      </c>
    </row>
    <row r="21" spans="1:16" ht="30" x14ac:dyDescent="0.25">
      <c r="A21" s="25">
        <v>2</v>
      </c>
      <c r="B21" s="26"/>
      <c r="C21" s="27" t="s">
        <v>35</v>
      </c>
      <c r="D21" s="36"/>
      <c r="E21" s="36"/>
      <c r="F21" s="12"/>
      <c r="G21" s="36"/>
      <c r="H21" s="36"/>
      <c r="I21" s="54">
        <f>ROUND(SUM(I23:I27),2)</f>
        <v>46684.47</v>
      </c>
      <c r="O21" s="13">
        <v>46684.47</v>
      </c>
      <c r="P21" s="7">
        <f>I21-O21</f>
        <v>0</v>
      </c>
    </row>
    <row r="22" spans="1:16" x14ac:dyDescent="0.25">
      <c r="A22" s="37"/>
      <c r="B22" s="38"/>
      <c r="C22" s="39"/>
      <c r="D22" s="37"/>
      <c r="E22" s="37"/>
      <c r="F22" s="14"/>
      <c r="G22" s="37"/>
      <c r="H22" s="37"/>
      <c r="I22" s="10">
        <v>1.2306999999999999</v>
      </c>
    </row>
    <row r="23" spans="1:16" ht="60" x14ac:dyDescent="0.25">
      <c r="A23" s="32" t="s">
        <v>36</v>
      </c>
      <c r="B23" s="33" t="s">
        <v>37</v>
      </c>
      <c r="C23" s="34" t="s">
        <v>38</v>
      </c>
      <c r="D23" s="40">
        <v>1575</v>
      </c>
      <c r="E23" s="32" t="s">
        <v>1</v>
      </c>
      <c r="F23" s="15">
        <v>0.67</v>
      </c>
      <c r="G23" s="47">
        <f>$I$22-1</f>
        <v>0.23069999999999991</v>
      </c>
      <c r="H23" s="48">
        <f>ROUND(F23*$I$22,2)</f>
        <v>0.82</v>
      </c>
      <c r="I23" s="49">
        <f>ROUND(D23*H23,2)</f>
        <v>1291.5</v>
      </c>
      <c r="N23" s="7">
        <v>0.82</v>
      </c>
      <c r="O23" s="8">
        <v>1291.5</v>
      </c>
      <c r="P23" s="7">
        <f>I23-O23</f>
        <v>0</v>
      </c>
    </row>
    <row r="24" spans="1:16" ht="90" x14ac:dyDescent="0.25">
      <c r="A24" s="32" t="s">
        <v>39</v>
      </c>
      <c r="B24" s="33" t="s">
        <v>40</v>
      </c>
      <c r="C24" s="34" t="s">
        <v>41</v>
      </c>
      <c r="D24" s="32">
        <v>158.44</v>
      </c>
      <c r="E24" s="32" t="s">
        <v>5</v>
      </c>
      <c r="F24" s="15">
        <v>69.239999999999995</v>
      </c>
      <c r="G24" s="47">
        <f t="shared" ref="G24:G27" si="4">$I$22-1</f>
        <v>0.23069999999999991</v>
      </c>
      <c r="H24" s="48">
        <f t="shared" ref="H24:H27" si="5">ROUND(F24*$I$22,2)</f>
        <v>85.21</v>
      </c>
      <c r="I24" s="49">
        <f>ROUND(D24*H24,2)</f>
        <v>13500.67</v>
      </c>
      <c r="N24" s="7">
        <v>85.21</v>
      </c>
      <c r="O24" s="8">
        <v>13500.67</v>
      </c>
      <c r="P24" s="7">
        <f t="shared" ref="P24:P27" si="6">I24-O24</f>
        <v>0</v>
      </c>
    </row>
    <row r="25" spans="1:16" ht="60" x14ac:dyDescent="0.25">
      <c r="A25" s="32" t="s">
        <v>42</v>
      </c>
      <c r="B25" s="33" t="s">
        <v>43</v>
      </c>
      <c r="C25" s="34" t="s">
        <v>44</v>
      </c>
      <c r="D25" s="32">
        <v>250.58</v>
      </c>
      <c r="E25" s="32" t="s">
        <v>5</v>
      </c>
      <c r="F25" s="15">
        <v>90.99</v>
      </c>
      <c r="G25" s="47">
        <f t="shared" si="4"/>
        <v>0.23069999999999991</v>
      </c>
      <c r="H25" s="48">
        <f t="shared" si="5"/>
        <v>111.98</v>
      </c>
      <c r="I25" s="49">
        <f>ROUND(D25*H25,2)</f>
        <v>28059.95</v>
      </c>
      <c r="N25" s="7">
        <v>111.98</v>
      </c>
      <c r="O25" s="8">
        <v>28059.95</v>
      </c>
      <c r="P25" s="7">
        <f t="shared" si="6"/>
        <v>0</v>
      </c>
    </row>
    <row r="26" spans="1:16" ht="45" x14ac:dyDescent="0.25">
      <c r="A26" s="32" t="s">
        <v>45</v>
      </c>
      <c r="B26" s="33" t="s">
        <v>46</v>
      </c>
      <c r="C26" s="34" t="s">
        <v>47</v>
      </c>
      <c r="D26" s="32">
        <v>107.09</v>
      </c>
      <c r="E26" s="32" t="s">
        <v>1</v>
      </c>
      <c r="F26" s="15">
        <v>3.08</v>
      </c>
      <c r="G26" s="47">
        <f t="shared" si="4"/>
        <v>0.23069999999999991</v>
      </c>
      <c r="H26" s="48">
        <f t="shared" si="5"/>
        <v>3.79</v>
      </c>
      <c r="I26" s="49">
        <f>ROUND(D26*H26,2)</f>
        <v>405.87</v>
      </c>
      <c r="N26" s="7">
        <v>3.79</v>
      </c>
      <c r="O26" s="8">
        <v>405.87</v>
      </c>
      <c r="P26" s="7">
        <f t="shared" si="6"/>
        <v>0</v>
      </c>
    </row>
    <row r="27" spans="1:16" ht="105" x14ac:dyDescent="0.25">
      <c r="A27" s="32" t="s">
        <v>48</v>
      </c>
      <c r="B27" s="33" t="s">
        <v>49</v>
      </c>
      <c r="C27" s="34" t="s">
        <v>50</v>
      </c>
      <c r="D27" s="32">
        <v>210.86</v>
      </c>
      <c r="E27" s="32" t="s">
        <v>5</v>
      </c>
      <c r="F27" s="15">
        <v>13.2</v>
      </c>
      <c r="G27" s="47">
        <f t="shared" si="4"/>
        <v>0.23069999999999991</v>
      </c>
      <c r="H27" s="48">
        <f t="shared" si="5"/>
        <v>16.25</v>
      </c>
      <c r="I27" s="49">
        <f>ROUND(D27*H27,2)</f>
        <v>3426.48</v>
      </c>
      <c r="N27" s="7">
        <v>16.25</v>
      </c>
      <c r="O27" s="8">
        <v>3426.48</v>
      </c>
      <c r="P27" s="7">
        <f t="shared" si="6"/>
        <v>0</v>
      </c>
    </row>
    <row r="30" spans="1:16" s="9" customFormat="1" ht="30" x14ac:dyDescent="0.25">
      <c r="A30" s="25">
        <v>3</v>
      </c>
      <c r="B30" s="26"/>
      <c r="C30" s="27" t="s">
        <v>51</v>
      </c>
      <c r="D30" s="36"/>
      <c r="E30" s="36"/>
      <c r="F30" s="12"/>
      <c r="G30" s="36"/>
      <c r="H30" s="36"/>
      <c r="I30" s="54">
        <f>ROUND(SUM(I32:I34),2)</f>
        <v>1992.1</v>
      </c>
      <c r="N30" s="7"/>
      <c r="O30" s="13">
        <v>1992.1</v>
      </c>
      <c r="P30" s="7">
        <f>I30-O30</f>
        <v>0</v>
      </c>
    </row>
    <row r="31" spans="1:16" s="9" customFormat="1" x14ac:dyDescent="0.25">
      <c r="A31" s="37"/>
      <c r="B31" s="38"/>
      <c r="C31" s="39"/>
      <c r="D31" s="37"/>
      <c r="E31" s="37"/>
      <c r="F31" s="14"/>
      <c r="G31" s="37"/>
      <c r="H31" s="37"/>
      <c r="I31" s="10">
        <v>1.2306999999999999</v>
      </c>
      <c r="N31" s="7"/>
      <c r="O31" s="8"/>
      <c r="P31" s="7"/>
    </row>
    <row r="32" spans="1:16" ht="60" x14ac:dyDescent="0.25">
      <c r="A32" s="32" t="s">
        <v>52</v>
      </c>
      <c r="B32" s="33" t="s">
        <v>43</v>
      </c>
      <c r="C32" s="34" t="s">
        <v>44</v>
      </c>
      <c r="D32" s="32">
        <v>15.68</v>
      </c>
      <c r="E32" s="32" t="s">
        <v>5</v>
      </c>
      <c r="F32" s="15">
        <v>90.99</v>
      </c>
      <c r="G32" s="47">
        <f>$I$31-1</f>
        <v>0.23069999999999991</v>
      </c>
      <c r="H32" s="49">
        <f>ROUND(F32*$I$31,2)</f>
        <v>111.98</v>
      </c>
      <c r="I32" s="49">
        <f>ROUND(D32*H32,2)</f>
        <v>1755.85</v>
      </c>
      <c r="N32" s="7">
        <v>111.98</v>
      </c>
      <c r="O32" s="8">
        <v>1755.85</v>
      </c>
      <c r="P32" s="7">
        <f>I32-O32</f>
        <v>0</v>
      </c>
    </row>
    <row r="33" spans="1:16" ht="45" x14ac:dyDescent="0.25">
      <c r="A33" s="32" t="s">
        <v>53</v>
      </c>
      <c r="B33" s="33" t="s">
        <v>46</v>
      </c>
      <c r="C33" s="34" t="s">
        <v>47</v>
      </c>
      <c r="D33" s="32">
        <v>13.37</v>
      </c>
      <c r="E33" s="32" t="s">
        <v>1</v>
      </c>
      <c r="F33" s="15">
        <v>3.08</v>
      </c>
      <c r="G33" s="47">
        <f t="shared" ref="G33:G34" si="7">$I$31-1</f>
        <v>0.23069999999999991</v>
      </c>
      <c r="H33" s="49">
        <f t="shared" ref="H33:H34" si="8">ROUND(F33*$I$31,2)</f>
        <v>3.79</v>
      </c>
      <c r="I33" s="49">
        <f>ROUND(D33*H33,2)</f>
        <v>50.67</v>
      </c>
      <c r="N33" s="7">
        <v>3.79</v>
      </c>
      <c r="O33" s="8">
        <v>50.67</v>
      </c>
      <c r="P33" s="7">
        <f t="shared" ref="P33:P34" si="9">I33-O33</f>
        <v>0</v>
      </c>
    </row>
    <row r="34" spans="1:16" ht="105" x14ac:dyDescent="0.25">
      <c r="A34" s="32" t="s">
        <v>54</v>
      </c>
      <c r="B34" s="33" t="s">
        <v>49</v>
      </c>
      <c r="C34" s="34" t="s">
        <v>50</v>
      </c>
      <c r="D34" s="32">
        <v>11.42</v>
      </c>
      <c r="E34" s="32" t="s">
        <v>5</v>
      </c>
      <c r="F34" s="15">
        <v>13.2</v>
      </c>
      <c r="G34" s="47">
        <f t="shared" si="7"/>
        <v>0.23069999999999991</v>
      </c>
      <c r="H34" s="49">
        <f t="shared" si="8"/>
        <v>16.25</v>
      </c>
      <c r="I34" s="49">
        <f>ROUND(D34*H34,2)</f>
        <v>185.58</v>
      </c>
      <c r="N34" s="7">
        <v>16.25</v>
      </c>
      <c r="O34" s="8">
        <v>185.58</v>
      </c>
      <c r="P34" s="7">
        <f t="shared" si="9"/>
        <v>0</v>
      </c>
    </row>
    <row r="37" spans="1:16" s="14" customFormat="1" ht="30" x14ac:dyDescent="0.25">
      <c r="A37" s="25">
        <v>4</v>
      </c>
      <c r="B37" s="26"/>
      <c r="C37" s="27" t="s">
        <v>55</v>
      </c>
      <c r="D37" s="36"/>
      <c r="E37" s="36"/>
      <c r="F37" s="12"/>
      <c r="G37" s="36"/>
      <c r="H37" s="36"/>
      <c r="I37" s="54">
        <f>ROUND(SUM(I39:I41),2)</f>
        <v>447.06</v>
      </c>
      <c r="N37" s="16"/>
      <c r="O37" s="13">
        <v>447.06</v>
      </c>
      <c r="P37" s="16">
        <f>O37-I37</f>
        <v>0</v>
      </c>
    </row>
    <row r="38" spans="1:16" x14ac:dyDescent="0.25">
      <c r="I38" s="10">
        <v>1.2306999999999999</v>
      </c>
    </row>
    <row r="39" spans="1:16" ht="60" x14ac:dyDescent="0.25">
      <c r="A39" s="32" t="s">
        <v>56</v>
      </c>
      <c r="B39" s="33" t="s">
        <v>43</v>
      </c>
      <c r="C39" s="34" t="s">
        <v>44</v>
      </c>
      <c r="D39" s="32">
        <v>3.65</v>
      </c>
      <c r="E39" s="32" t="s">
        <v>5</v>
      </c>
      <c r="F39" s="15">
        <v>90.99</v>
      </c>
      <c r="G39" s="47">
        <f>$I$38-1</f>
        <v>0.23069999999999991</v>
      </c>
      <c r="H39" s="49">
        <f>ROUND(F39*$I$38,2)</f>
        <v>111.98</v>
      </c>
      <c r="I39" s="49">
        <f>ROUND(D39*H39,2)</f>
        <v>408.73</v>
      </c>
      <c r="N39" s="7">
        <v>111.98</v>
      </c>
      <c r="O39" s="8">
        <v>408.73</v>
      </c>
      <c r="P39" s="7">
        <f>O39-I39</f>
        <v>0</v>
      </c>
    </row>
    <row r="40" spans="1:16" ht="45" x14ac:dyDescent="0.25">
      <c r="A40" s="32" t="s">
        <v>57</v>
      </c>
      <c r="B40" s="33" t="s">
        <v>46</v>
      </c>
      <c r="C40" s="34" t="s">
        <v>47</v>
      </c>
      <c r="D40" s="32">
        <v>4.84</v>
      </c>
      <c r="E40" s="32" t="s">
        <v>1</v>
      </c>
      <c r="F40" s="15">
        <v>3.08</v>
      </c>
      <c r="G40" s="47">
        <f t="shared" ref="G40:G41" si="10">$I$38-1</f>
        <v>0.23069999999999991</v>
      </c>
      <c r="H40" s="49">
        <f t="shared" ref="H40:H41" si="11">ROUND(F40*$I$38,2)</f>
        <v>3.79</v>
      </c>
      <c r="I40" s="49">
        <f>ROUND(D40*H40,2)</f>
        <v>18.34</v>
      </c>
      <c r="N40" s="7">
        <v>3.79</v>
      </c>
      <c r="O40" s="8">
        <v>18.34</v>
      </c>
      <c r="P40" s="7">
        <f t="shared" ref="P40:P41" si="12">O40-I40</f>
        <v>0</v>
      </c>
    </row>
    <row r="41" spans="1:16" ht="105" x14ac:dyDescent="0.25">
      <c r="A41" s="32" t="s">
        <v>58</v>
      </c>
      <c r="B41" s="33" t="s">
        <v>49</v>
      </c>
      <c r="C41" s="34" t="s">
        <v>50</v>
      </c>
      <c r="D41" s="32">
        <v>1.23</v>
      </c>
      <c r="E41" s="32" t="s">
        <v>5</v>
      </c>
      <c r="F41" s="15">
        <v>13.2</v>
      </c>
      <c r="G41" s="47">
        <f t="shared" si="10"/>
        <v>0.23069999999999991</v>
      </c>
      <c r="H41" s="49">
        <f t="shared" si="11"/>
        <v>16.25</v>
      </c>
      <c r="I41" s="49">
        <f>ROUND(D41*H41,2)</f>
        <v>19.989999999999998</v>
      </c>
      <c r="N41" s="7">
        <v>16.25</v>
      </c>
      <c r="O41" s="8">
        <v>19.989999999999998</v>
      </c>
      <c r="P41" s="7">
        <f t="shared" si="12"/>
        <v>0</v>
      </c>
    </row>
    <row r="44" spans="1:16" s="14" customFormat="1" x14ac:dyDescent="0.25">
      <c r="A44" s="25">
        <v>5</v>
      </c>
      <c r="B44" s="26"/>
      <c r="C44" s="27" t="s">
        <v>59</v>
      </c>
      <c r="D44" s="36"/>
      <c r="E44" s="36"/>
      <c r="F44" s="12"/>
      <c r="G44" s="36"/>
      <c r="H44" s="36"/>
      <c r="I44" s="54">
        <f>ROUND(SUM(I46:I50),2)</f>
        <v>209082.05</v>
      </c>
      <c r="N44" s="16"/>
      <c r="O44" s="13">
        <v>209082.05</v>
      </c>
      <c r="P44" s="16">
        <f>O44-I44</f>
        <v>0</v>
      </c>
    </row>
    <row r="45" spans="1:16" s="14" customFormat="1" x14ac:dyDescent="0.25">
      <c r="A45" s="37"/>
      <c r="B45" s="38"/>
      <c r="C45" s="39"/>
      <c r="D45" s="37"/>
      <c r="E45" s="37"/>
      <c r="G45" s="37"/>
      <c r="H45" s="37"/>
      <c r="I45" s="10">
        <v>1.2306999999999999</v>
      </c>
      <c r="N45" s="16"/>
      <c r="O45" s="17"/>
      <c r="P45" s="16"/>
    </row>
    <row r="46" spans="1:16" ht="60" x14ac:dyDescent="0.25">
      <c r="A46" s="32" t="s">
        <v>60</v>
      </c>
      <c r="B46" s="33" t="s">
        <v>61</v>
      </c>
      <c r="C46" s="34" t="s">
        <v>62</v>
      </c>
      <c r="D46" s="40">
        <v>1342</v>
      </c>
      <c r="E46" s="32" t="s">
        <v>3</v>
      </c>
      <c r="F46" s="15">
        <v>115.86</v>
      </c>
      <c r="G46" s="47">
        <f>$I$45-1</f>
        <v>0.23069999999999991</v>
      </c>
      <c r="H46" s="49">
        <f>ROUND(F46*$I$45,2)</f>
        <v>142.59</v>
      </c>
      <c r="I46" s="49">
        <f>ROUND(D46*H46,2)</f>
        <v>191355.78</v>
      </c>
      <c r="N46" s="7">
        <v>142.59</v>
      </c>
      <c r="O46" s="8">
        <v>191355.78</v>
      </c>
      <c r="P46" s="7">
        <f>O46-I46</f>
        <v>0</v>
      </c>
    </row>
    <row r="47" spans="1:16" ht="45" x14ac:dyDescent="0.25">
      <c r="A47" s="32" t="s">
        <v>63</v>
      </c>
      <c r="B47" s="33" t="s">
        <v>64</v>
      </c>
      <c r="C47" s="34" t="s">
        <v>65</v>
      </c>
      <c r="D47" s="32">
        <v>83</v>
      </c>
      <c r="E47" s="32" t="s">
        <v>2</v>
      </c>
      <c r="F47" s="15">
        <v>17.22</v>
      </c>
      <c r="G47" s="47">
        <f t="shared" ref="G47:G50" si="13">$I$45-1</f>
        <v>0.23069999999999991</v>
      </c>
      <c r="H47" s="49">
        <f t="shared" ref="H47:H50" si="14">ROUND(F47*$I$45,2)</f>
        <v>21.19</v>
      </c>
      <c r="I47" s="49">
        <f>ROUND(D47*H47,2)</f>
        <v>1758.77</v>
      </c>
      <c r="N47" s="7">
        <v>21.19</v>
      </c>
      <c r="O47" s="8">
        <v>1758.77</v>
      </c>
      <c r="P47" s="7">
        <f t="shared" ref="P47:P50" si="15">O47-I47</f>
        <v>0</v>
      </c>
    </row>
    <row r="48" spans="1:16" ht="45" x14ac:dyDescent="0.25">
      <c r="A48" s="32" t="s">
        <v>66</v>
      </c>
      <c r="B48" s="33" t="s">
        <v>67</v>
      </c>
      <c r="C48" s="34" t="s">
        <v>68</v>
      </c>
      <c r="D48" s="32">
        <v>83</v>
      </c>
      <c r="E48" s="32" t="s">
        <v>2</v>
      </c>
      <c r="F48" s="15">
        <v>37.17</v>
      </c>
      <c r="G48" s="47">
        <f t="shared" si="13"/>
        <v>0.23069999999999991</v>
      </c>
      <c r="H48" s="49">
        <f t="shared" si="14"/>
        <v>45.75</v>
      </c>
      <c r="I48" s="49">
        <f>ROUND(D48*H48,2)</f>
        <v>3797.25</v>
      </c>
      <c r="N48" s="7">
        <v>45.75</v>
      </c>
      <c r="O48" s="8">
        <v>3797.25</v>
      </c>
      <c r="P48" s="7">
        <f t="shared" si="15"/>
        <v>0</v>
      </c>
    </row>
    <row r="49" spans="1:16" ht="75" x14ac:dyDescent="0.25">
      <c r="A49" s="32" t="s">
        <v>69</v>
      </c>
      <c r="B49" s="33" t="s">
        <v>70</v>
      </c>
      <c r="C49" s="34" t="s">
        <v>71</v>
      </c>
      <c r="D49" s="32">
        <v>1</v>
      </c>
      <c r="E49" s="32" t="s">
        <v>2</v>
      </c>
      <c r="F49" s="15">
        <v>8547.7000000000007</v>
      </c>
      <c r="G49" s="47">
        <f>$I$45-1</f>
        <v>0.23069999999999991</v>
      </c>
      <c r="H49" s="49">
        <f t="shared" si="14"/>
        <v>10519.65</v>
      </c>
      <c r="I49" s="49">
        <f>ROUND(D49*H49,2)</f>
        <v>10519.65</v>
      </c>
      <c r="N49" s="7">
        <v>10519.65</v>
      </c>
      <c r="O49" s="8">
        <v>10519.65</v>
      </c>
      <c r="P49" s="7">
        <f t="shared" si="15"/>
        <v>0</v>
      </c>
    </row>
    <row r="50" spans="1:16" ht="60" x14ac:dyDescent="0.25">
      <c r="A50" s="32" t="s">
        <v>72</v>
      </c>
      <c r="B50" s="33" t="s">
        <v>73</v>
      </c>
      <c r="C50" s="34" t="s">
        <v>74</v>
      </c>
      <c r="D50" s="32">
        <v>60</v>
      </c>
      <c r="E50" s="32" t="s">
        <v>6</v>
      </c>
      <c r="F50" s="15">
        <v>22.35</v>
      </c>
      <c r="G50" s="47">
        <f t="shared" si="13"/>
        <v>0.23069999999999991</v>
      </c>
      <c r="H50" s="49">
        <f t="shared" si="14"/>
        <v>27.51</v>
      </c>
      <c r="I50" s="49">
        <f>ROUND(D50*H50,2)</f>
        <v>1650.6</v>
      </c>
      <c r="N50" s="7">
        <v>27.51</v>
      </c>
      <c r="O50" s="8">
        <v>1650.6</v>
      </c>
      <c r="P50" s="7">
        <f t="shared" si="15"/>
        <v>0</v>
      </c>
    </row>
    <row r="53" spans="1:16" s="9" customFormat="1" x14ac:dyDescent="0.25">
      <c r="A53" s="25">
        <v>6</v>
      </c>
      <c r="B53" s="26"/>
      <c r="C53" s="27" t="s">
        <v>75</v>
      </c>
      <c r="D53" s="36"/>
      <c r="E53" s="36"/>
      <c r="F53" s="12"/>
      <c r="G53" s="36"/>
      <c r="H53" s="36"/>
      <c r="I53" s="54">
        <f>ROUND(SUM(I55:I58),2)</f>
        <v>23229.96</v>
      </c>
      <c r="N53" s="7"/>
      <c r="O53" s="13">
        <v>23229.96</v>
      </c>
      <c r="P53" s="16">
        <f>O53-I53</f>
        <v>0</v>
      </c>
    </row>
    <row r="54" spans="1:16" s="9" customFormat="1" x14ac:dyDescent="0.25">
      <c r="A54" s="37"/>
      <c r="B54" s="38"/>
      <c r="C54" s="39"/>
      <c r="D54" s="37"/>
      <c r="E54" s="37"/>
      <c r="F54" s="14"/>
      <c r="G54" s="37"/>
      <c r="H54" s="37"/>
      <c r="I54" s="10">
        <v>1.2306999999999999</v>
      </c>
      <c r="N54" s="7"/>
      <c r="O54" s="8"/>
      <c r="P54" s="7"/>
    </row>
    <row r="55" spans="1:16" ht="45" x14ac:dyDescent="0.25">
      <c r="A55" s="32" t="s">
        <v>76</v>
      </c>
      <c r="B55" s="33" t="s">
        <v>77</v>
      </c>
      <c r="C55" s="34" t="s">
        <v>78</v>
      </c>
      <c r="D55" s="32">
        <v>28.07</v>
      </c>
      <c r="E55" s="32" t="s">
        <v>1</v>
      </c>
      <c r="F55" s="15">
        <v>41.49</v>
      </c>
      <c r="G55" s="47">
        <f>$I$54-1</f>
        <v>0.23069999999999991</v>
      </c>
      <c r="H55" s="49">
        <f>ROUND(F55*$I$54,2)</f>
        <v>51.06</v>
      </c>
      <c r="I55" s="49">
        <f>ROUND(D55*H55,2)</f>
        <v>1433.25</v>
      </c>
      <c r="N55" s="7">
        <v>51.06</v>
      </c>
      <c r="O55" s="8">
        <v>1433.25</v>
      </c>
      <c r="P55" s="7">
        <f>O55-I55</f>
        <v>0</v>
      </c>
    </row>
    <row r="56" spans="1:16" ht="60" x14ac:dyDescent="0.25">
      <c r="A56" s="32" t="s">
        <v>79</v>
      </c>
      <c r="B56" s="33" t="s">
        <v>80</v>
      </c>
      <c r="C56" s="34" t="s">
        <v>81</v>
      </c>
      <c r="D56" s="32">
        <v>84.74</v>
      </c>
      <c r="E56" s="32" t="s">
        <v>1</v>
      </c>
      <c r="F56" s="15">
        <v>76.2</v>
      </c>
      <c r="G56" s="47">
        <f t="shared" ref="G56:G58" si="16">$I$54-1</f>
        <v>0.23069999999999991</v>
      </c>
      <c r="H56" s="49">
        <f t="shared" ref="H56:H58" si="17">ROUND(F56*$I$54,2)</f>
        <v>93.78</v>
      </c>
      <c r="I56" s="49">
        <f>ROUND(D56*H56,2)</f>
        <v>7946.92</v>
      </c>
      <c r="N56" s="7">
        <v>93.78</v>
      </c>
      <c r="O56" s="8">
        <v>7946.92</v>
      </c>
      <c r="P56" s="7">
        <f t="shared" ref="P56:P58" si="18">O56-I56</f>
        <v>0</v>
      </c>
    </row>
    <row r="57" spans="1:16" ht="30" x14ac:dyDescent="0.25">
      <c r="A57" s="32" t="s">
        <v>82</v>
      </c>
      <c r="B57" s="33" t="s">
        <v>83</v>
      </c>
      <c r="C57" s="34" t="s">
        <v>84</v>
      </c>
      <c r="D57" s="32">
        <v>153</v>
      </c>
      <c r="E57" s="32" t="s">
        <v>7</v>
      </c>
      <c r="F57" s="15">
        <v>19.260000000000002</v>
      </c>
      <c r="G57" s="47">
        <f t="shared" si="16"/>
        <v>0.23069999999999991</v>
      </c>
      <c r="H57" s="49">
        <f t="shared" si="17"/>
        <v>23.7</v>
      </c>
      <c r="I57" s="49">
        <f>ROUND(D57*H57,2)</f>
        <v>3626.1</v>
      </c>
      <c r="N57" s="7">
        <v>23.7</v>
      </c>
      <c r="O57" s="8">
        <v>3626.1</v>
      </c>
      <c r="P57" s="7">
        <f t="shared" si="18"/>
        <v>0</v>
      </c>
    </row>
    <row r="58" spans="1:16" ht="60" x14ac:dyDescent="0.25">
      <c r="A58" s="32" t="s">
        <v>85</v>
      </c>
      <c r="B58" s="33" t="s">
        <v>86</v>
      </c>
      <c r="C58" s="34" t="s">
        <v>87</v>
      </c>
      <c r="D58" s="32">
        <v>10.43</v>
      </c>
      <c r="E58" s="32" t="s">
        <v>5</v>
      </c>
      <c r="F58" s="15">
        <v>796.47</v>
      </c>
      <c r="G58" s="47">
        <f t="shared" si="16"/>
        <v>0.23069999999999991</v>
      </c>
      <c r="H58" s="49">
        <f t="shared" si="17"/>
        <v>980.22</v>
      </c>
      <c r="I58" s="49">
        <f>ROUND(D58*H58,2)</f>
        <v>10223.69</v>
      </c>
      <c r="N58" s="7">
        <v>980.22</v>
      </c>
      <c r="O58" s="8">
        <v>10223.69</v>
      </c>
      <c r="P58" s="7">
        <f t="shared" si="18"/>
        <v>0</v>
      </c>
    </row>
    <row r="62" spans="1:16" s="18" customFormat="1" ht="30" x14ac:dyDescent="0.25">
      <c r="A62" s="25">
        <v>7</v>
      </c>
      <c r="B62" s="26"/>
      <c r="C62" s="27" t="s">
        <v>88</v>
      </c>
      <c r="D62" s="36"/>
      <c r="E62" s="36"/>
      <c r="F62" s="12"/>
      <c r="G62" s="36"/>
      <c r="H62" s="36"/>
      <c r="I62" s="54">
        <f>ROUND(SUM(I64:I71),2)</f>
        <v>84971.58</v>
      </c>
      <c r="N62" s="16"/>
      <c r="O62" s="13">
        <v>84971.58</v>
      </c>
      <c r="P62" s="16">
        <f>O62-I62</f>
        <v>0</v>
      </c>
    </row>
    <row r="63" spans="1:16" x14ac:dyDescent="0.25">
      <c r="I63" s="10">
        <v>1.2306999999999999</v>
      </c>
    </row>
    <row r="64" spans="1:16" ht="45" x14ac:dyDescent="0.25">
      <c r="A64" s="32" t="s">
        <v>89</v>
      </c>
      <c r="B64" s="33" t="s">
        <v>77</v>
      </c>
      <c r="C64" s="34" t="s">
        <v>78</v>
      </c>
      <c r="D64" s="32">
        <v>60.44</v>
      </c>
      <c r="E64" s="32" t="s">
        <v>1</v>
      </c>
      <c r="F64" s="15">
        <v>41.49</v>
      </c>
      <c r="G64" s="47">
        <f>$I$63-1</f>
        <v>0.23069999999999991</v>
      </c>
      <c r="H64" s="49">
        <f>ROUND(F64*$I$63,2)</f>
        <v>51.06</v>
      </c>
      <c r="I64" s="49">
        <f t="shared" ref="I64:I71" si="19">ROUND(D64*H64,2)</f>
        <v>3086.07</v>
      </c>
      <c r="N64" s="7">
        <v>51.06</v>
      </c>
      <c r="O64" s="8">
        <v>3086.07</v>
      </c>
      <c r="P64" s="7">
        <f t="shared" ref="P64:P71" si="20">O64-I64</f>
        <v>0</v>
      </c>
    </row>
    <row r="65" spans="1:16" ht="45" x14ac:dyDescent="0.25">
      <c r="A65" s="32" t="s">
        <v>90</v>
      </c>
      <c r="B65" s="33" t="s">
        <v>91</v>
      </c>
      <c r="C65" s="34" t="s">
        <v>92</v>
      </c>
      <c r="D65" s="32">
        <v>3.89</v>
      </c>
      <c r="E65" s="32" t="s">
        <v>5</v>
      </c>
      <c r="F65" s="15">
        <v>829.96</v>
      </c>
      <c r="G65" s="47">
        <f t="shared" ref="G65:G71" si="21">$I$63-1</f>
        <v>0.23069999999999991</v>
      </c>
      <c r="H65" s="49">
        <f t="shared" ref="H65:H71" si="22">ROUND(F65*$I$63,2)</f>
        <v>1021.43</v>
      </c>
      <c r="I65" s="49">
        <f t="shared" si="19"/>
        <v>3973.36</v>
      </c>
      <c r="N65" s="7">
        <v>1021.43</v>
      </c>
      <c r="O65" s="8">
        <v>3973.36</v>
      </c>
      <c r="P65" s="7">
        <f t="shared" si="20"/>
        <v>0</v>
      </c>
    </row>
    <row r="66" spans="1:16" ht="60" x14ac:dyDescent="0.25">
      <c r="A66" s="32" t="s">
        <v>93</v>
      </c>
      <c r="B66" s="33" t="s">
        <v>80</v>
      </c>
      <c r="C66" s="34" t="s">
        <v>81</v>
      </c>
      <c r="D66" s="32">
        <v>349.55</v>
      </c>
      <c r="E66" s="32" t="s">
        <v>1</v>
      </c>
      <c r="F66" s="15">
        <v>76.2</v>
      </c>
      <c r="G66" s="47">
        <f t="shared" si="21"/>
        <v>0.23069999999999991</v>
      </c>
      <c r="H66" s="49">
        <f t="shared" si="22"/>
        <v>93.78</v>
      </c>
      <c r="I66" s="49">
        <f t="shared" si="19"/>
        <v>32780.800000000003</v>
      </c>
      <c r="N66" s="7">
        <v>93.78</v>
      </c>
      <c r="O66" s="8">
        <v>32780.800000000003</v>
      </c>
      <c r="P66" s="7">
        <f t="shared" si="20"/>
        <v>0</v>
      </c>
    </row>
    <row r="67" spans="1:16" ht="60" x14ac:dyDescent="0.25">
      <c r="A67" s="32" t="s">
        <v>94</v>
      </c>
      <c r="B67" s="33" t="s">
        <v>95</v>
      </c>
      <c r="C67" s="34" t="s">
        <v>96</v>
      </c>
      <c r="D67" s="32">
        <v>660.1</v>
      </c>
      <c r="E67" s="32" t="s">
        <v>7</v>
      </c>
      <c r="F67" s="15">
        <v>13.5</v>
      </c>
      <c r="G67" s="47">
        <f t="shared" si="21"/>
        <v>0.23069999999999991</v>
      </c>
      <c r="H67" s="49">
        <f t="shared" si="22"/>
        <v>16.61</v>
      </c>
      <c r="I67" s="49">
        <f t="shared" si="19"/>
        <v>10964.26</v>
      </c>
      <c r="N67" s="7">
        <v>16.61</v>
      </c>
      <c r="O67" s="8">
        <v>10964.26</v>
      </c>
      <c r="P67" s="7">
        <f t="shared" si="20"/>
        <v>0</v>
      </c>
    </row>
    <row r="68" spans="1:16" ht="60" x14ac:dyDescent="0.25">
      <c r="A68" s="32" t="s">
        <v>97</v>
      </c>
      <c r="B68" s="33" t="s">
        <v>98</v>
      </c>
      <c r="C68" s="34" t="s">
        <v>99</v>
      </c>
      <c r="D68" s="32">
        <v>113.6</v>
      </c>
      <c r="E68" s="32" t="s">
        <v>7</v>
      </c>
      <c r="F68" s="15">
        <v>11.99</v>
      </c>
      <c r="G68" s="47">
        <f t="shared" si="21"/>
        <v>0.23069999999999991</v>
      </c>
      <c r="H68" s="49">
        <f t="shared" si="22"/>
        <v>14.76</v>
      </c>
      <c r="I68" s="49">
        <f t="shared" si="19"/>
        <v>1676.74</v>
      </c>
      <c r="N68" s="7">
        <v>14.76</v>
      </c>
      <c r="O68" s="8">
        <v>1676.74</v>
      </c>
      <c r="P68" s="7">
        <f t="shared" si="20"/>
        <v>0</v>
      </c>
    </row>
    <row r="69" spans="1:16" ht="60" x14ac:dyDescent="0.25">
      <c r="A69" s="32" t="s">
        <v>100</v>
      </c>
      <c r="B69" s="33" t="s">
        <v>101</v>
      </c>
      <c r="C69" s="34" t="s">
        <v>102</v>
      </c>
      <c r="D69" s="32">
        <v>26.41</v>
      </c>
      <c r="E69" s="32" t="s">
        <v>7</v>
      </c>
      <c r="F69" s="15">
        <v>10.15</v>
      </c>
      <c r="G69" s="47">
        <f t="shared" si="21"/>
        <v>0.23069999999999991</v>
      </c>
      <c r="H69" s="49">
        <f t="shared" si="22"/>
        <v>12.49</v>
      </c>
      <c r="I69" s="49">
        <f t="shared" si="19"/>
        <v>329.86</v>
      </c>
      <c r="N69" s="7">
        <v>12.49</v>
      </c>
      <c r="O69" s="8">
        <v>329.86</v>
      </c>
      <c r="P69" s="7">
        <f t="shared" si="20"/>
        <v>0</v>
      </c>
    </row>
    <row r="70" spans="1:16" ht="30" x14ac:dyDescent="0.25">
      <c r="A70" s="32" t="s">
        <v>103</v>
      </c>
      <c r="B70" s="33" t="s">
        <v>83</v>
      </c>
      <c r="C70" s="34" t="s">
        <v>84</v>
      </c>
      <c r="D70" s="32">
        <v>356.91</v>
      </c>
      <c r="E70" s="32" t="s">
        <v>7</v>
      </c>
      <c r="F70" s="15">
        <v>19.260000000000002</v>
      </c>
      <c r="G70" s="47">
        <f t="shared" si="21"/>
        <v>0.23069999999999991</v>
      </c>
      <c r="H70" s="49">
        <f t="shared" si="22"/>
        <v>23.7</v>
      </c>
      <c r="I70" s="49">
        <f t="shared" si="19"/>
        <v>8458.77</v>
      </c>
      <c r="N70" s="7">
        <v>23.7</v>
      </c>
      <c r="O70" s="8">
        <v>8458.77</v>
      </c>
      <c r="P70" s="7">
        <f t="shared" si="20"/>
        <v>0</v>
      </c>
    </row>
    <row r="71" spans="1:16" ht="60" x14ac:dyDescent="0.25">
      <c r="A71" s="32" t="s">
        <v>104</v>
      </c>
      <c r="B71" s="33" t="s">
        <v>86</v>
      </c>
      <c r="C71" s="34" t="s">
        <v>87</v>
      </c>
      <c r="D71" s="32">
        <v>24.18</v>
      </c>
      <c r="E71" s="32" t="s">
        <v>5</v>
      </c>
      <c r="F71" s="15">
        <v>796.47</v>
      </c>
      <c r="G71" s="47">
        <f t="shared" si="21"/>
        <v>0.23069999999999991</v>
      </c>
      <c r="H71" s="49">
        <f t="shared" si="22"/>
        <v>980.22</v>
      </c>
      <c r="I71" s="49">
        <f t="shared" si="19"/>
        <v>23701.72</v>
      </c>
      <c r="N71" s="7">
        <v>980.22</v>
      </c>
      <c r="O71" s="8">
        <v>23701.72</v>
      </c>
      <c r="P71" s="7">
        <f t="shared" si="20"/>
        <v>0</v>
      </c>
    </row>
    <row r="75" spans="1:16" s="18" customFormat="1" x14ac:dyDescent="0.25">
      <c r="A75" s="25">
        <v>8</v>
      </c>
      <c r="B75" s="26"/>
      <c r="C75" s="27" t="s">
        <v>105</v>
      </c>
      <c r="D75" s="36"/>
      <c r="E75" s="36"/>
      <c r="F75" s="12"/>
      <c r="G75" s="36"/>
      <c r="H75" s="36"/>
      <c r="I75" s="54">
        <f>ROUND(SUM(I77:I85),2)</f>
        <v>27745.84</v>
      </c>
      <c r="N75" s="19"/>
      <c r="O75" s="13">
        <v>27745.84</v>
      </c>
      <c r="P75" s="16">
        <f>I75-O75</f>
        <v>0</v>
      </c>
    </row>
    <row r="76" spans="1:16" s="18" customFormat="1" x14ac:dyDescent="0.25">
      <c r="A76" s="37"/>
      <c r="B76" s="38"/>
      <c r="C76" s="39"/>
      <c r="D76" s="37"/>
      <c r="E76" s="37"/>
      <c r="F76" s="14"/>
      <c r="G76" s="37"/>
      <c r="H76" s="37"/>
      <c r="I76" s="10">
        <v>1.2306999999999999</v>
      </c>
      <c r="N76" s="7"/>
      <c r="O76" s="8"/>
      <c r="P76" s="7"/>
    </row>
    <row r="77" spans="1:16" ht="75" x14ac:dyDescent="0.25">
      <c r="A77" s="32" t="s">
        <v>106</v>
      </c>
      <c r="B77" s="33" t="s">
        <v>107</v>
      </c>
      <c r="C77" s="34" t="s">
        <v>108</v>
      </c>
      <c r="D77" s="32">
        <v>90</v>
      </c>
      <c r="E77" s="32" t="s">
        <v>3</v>
      </c>
      <c r="F77" s="15">
        <v>188.91</v>
      </c>
      <c r="G77" s="47">
        <f>$I$76-1</f>
        <v>0.23069999999999991</v>
      </c>
      <c r="H77" s="49">
        <f>ROUND(F77*$I$76,2)</f>
        <v>232.49</v>
      </c>
      <c r="I77" s="49">
        <f t="shared" ref="I77:I85" si="23">ROUND(D77*H77,2)</f>
        <v>20924.099999999999</v>
      </c>
      <c r="N77" s="7">
        <v>232.49</v>
      </c>
      <c r="O77" s="8">
        <v>20924.099999999999</v>
      </c>
      <c r="P77" s="7">
        <f t="shared" ref="P77:P85" si="24">O77-I77</f>
        <v>0</v>
      </c>
    </row>
    <row r="78" spans="1:16" ht="45" x14ac:dyDescent="0.25">
      <c r="A78" s="32" t="s">
        <v>109</v>
      </c>
      <c r="B78" s="33" t="s">
        <v>64</v>
      </c>
      <c r="C78" s="34" t="s">
        <v>65</v>
      </c>
      <c r="D78" s="32">
        <v>5</v>
      </c>
      <c r="E78" s="32" t="s">
        <v>2</v>
      </c>
      <c r="F78" s="15">
        <v>17.22</v>
      </c>
      <c r="G78" s="47">
        <f t="shared" ref="G78:G85" si="25">$I$76-1</f>
        <v>0.23069999999999991</v>
      </c>
      <c r="H78" s="49">
        <f t="shared" ref="H78:H85" si="26">ROUND(F78*$I$76,2)</f>
        <v>21.19</v>
      </c>
      <c r="I78" s="49">
        <f t="shared" si="23"/>
        <v>105.95</v>
      </c>
      <c r="N78" s="7">
        <v>21.19</v>
      </c>
      <c r="O78" s="8">
        <v>105.95</v>
      </c>
      <c r="P78" s="7">
        <f t="shared" si="24"/>
        <v>0</v>
      </c>
    </row>
    <row r="79" spans="1:16" ht="45" x14ac:dyDescent="0.25">
      <c r="A79" s="32" t="s">
        <v>110</v>
      </c>
      <c r="B79" s="33" t="s">
        <v>77</v>
      </c>
      <c r="C79" s="34" t="s">
        <v>78</v>
      </c>
      <c r="D79" s="32">
        <v>4.84</v>
      </c>
      <c r="E79" s="32" t="s">
        <v>1</v>
      </c>
      <c r="F79" s="15">
        <v>41.49</v>
      </c>
      <c r="G79" s="47">
        <f t="shared" si="25"/>
        <v>0.23069999999999991</v>
      </c>
      <c r="H79" s="49">
        <f t="shared" si="26"/>
        <v>51.06</v>
      </c>
      <c r="I79" s="49">
        <f t="shared" si="23"/>
        <v>247.13</v>
      </c>
      <c r="N79" s="7">
        <v>51.06</v>
      </c>
      <c r="O79" s="8">
        <v>247.13</v>
      </c>
      <c r="P79" s="7">
        <f t="shared" si="24"/>
        <v>0</v>
      </c>
    </row>
    <row r="80" spans="1:16" ht="75" x14ac:dyDescent="0.25">
      <c r="A80" s="32" t="s">
        <v>111</v>
      </c>
      <c r="B80" s="33" t="s">
        <v>112</v>
      </c>
      <c r="C80" s="34" t="s">
        <v>113</v>
      </c>
      <c r="D80" s="32">
        <v>4.4000000000000004</v>
      </c>
      <c r="E80" s="32" t="s">
        <v>1</v>
      </c>
      <c r="F80" s="15">
        <v>124.59</v>
      </c>
      <c r="G80" s="47">
        <f t="shared" si="25"/>
        <v>0.23069999999999991</v>
      </c>
      <c r="H80" s="49">
        <f t="shared" si="26"/>
        <v>153.33000000000001</v>
      </c>
      <c r="I80" s="49">
        <f t="shared" si="23"/>
        <v>674.65</v>
      </c>
      <c r="N80" s="7">
        <v>153.33000000000001</v>
      </c>
      <c r="O80" s="8">
        <v>674.65</v>
      </c>
      <c r="P80" s="7">
        <f t="shared" si="24"/>
        <v>0</v>
      </c>
    </row>
    <row r="81" spans="1:16" ht="30" x14ac:dyDescent="0.25">
      <c r="A81" s="32" t="s">
        <v>114</v>
      </c>
      <c r="B81" s="33" t="s">
        <v>115</v>
      </c>
      <c r="C81" s="34" t="s">
        <v>116</v>
      </c>
      <c r="D81" s="32">
        <v>116.61</v>
      </c>
      <c r="E81" s="32" t="s">
        <v>7</v>
      </c>
      <c r="F81" s="15">
        <v>13.28</v>
      </c>
      <c r="G81" s="47">
        <f t="shared" si="25"/>
        <v>0.23069999999999991</v>
      </c>
      <c r="H81" s="49">
        <f t="shared" si="26"/>
        <v>16.34</v>
      </c>
      <c r="I81" s="49">
        <f t="shared" si="23"/>
        <v>1905.41</v>
      </c>
      <c r="N81" s="7">
        <v>16.34</v>
      </c>
      <c r="O81" s="8">
        <v>1905.41</v>
      </c>
      <c r="P81" s="7">
        <f t="shared" si="24"/>
        <v>0</v>
      </c>
    </row>
    <row r="82" spans="1:16" ht="60" x14ac:dyDescent="0.25">
      <c r="A82" s="32" t="s">
        <v>117</v>
      </c>
      <c r="B82" s="33" t="s">
        <v>101</v>
      </c>
      <c r="C82" s="34" t="s">
        <v>102</v>
      </c>
      <c r="D82" s="32">
        <v>83.78</v>
      </c>
      <c r="E82" s="32" t="s">
        <v>7</v>
      </c>
      <c r="F82" s="15">
        <v>10.15</v>
      </c>
      <c r="G82" s="47">
        <f t="shared" si="25"/>
        <v>0.23069999999999991</v>
      </c>
      <c r="H82" s="49">
        <f t="shared" si="26"/>
        <v>12.49</v>
      </c>
      <c r="I82" s="49">
        <f t="shared" si="23"/>
        <v>1046.4100000000001</v>
      </c>
      <c r="N82" s="7">
        <v>12.49</v>
      </c>
      <c r="O82" s="8">
        <v>1046.4100000000001</v>
      </c>
      <c r="P82" s="7">
        <f t="shared" si="24"/>
        <v>0</v>
      </c>
    </row>
    <row r="83" spans="1:16" ht="45" x14ac:dyDescent="0.25">
      <c r="A83" s="32" t="s">
        <v>118</v>
      </c>
      <c r="B83" s="33" t="s">
        <v>119</v>
      </c>
      <c r="C83" s="34" t="s">
        <v>120</v>
      </c>
      <c r="D83" s="32">
        <v>13.87</v>
      </c>
      <c r="E83" s="32" t="s">
        <v>7</v>
      </c>
      <c r="F83" s="15">
        <v>9.3800000000000008</v>
      </c>
      <c r="G83" s="47">
        <f t="shared" si="25"/>
        <v>0.23069999999999991</v>
      </c>
      <c r="H83" s="49">
        <f t="shared" si="26"/>
        <v>11.54</v>
      </c>
      <c r="I83" s="49">
        <f t="shared" si="23"/>
        <v>160.06</v>
      </c>
      <c r="N83" s="7">
        <v>11.54</v>
      </c>
      <c r="O83" s="8">
        <v>160.06</v>
      </c>
      <c r="P83" s="7">
        <f t="shared" si="24"/>
        <v>0</v>
      </c>
    </row>
    <row r="84" spans="1:16" ht="30" x14ac:dyDescent="0.25">
      <c r="A84" s="32" t="s">
        <v>121</v>
      </c>
      <c r="B84" s="33" t="s">
        <v>83</v>
      </c>
      <c r="C84" s="34" t="s">
        <v>84</v>
      </c>
      <c r="D84" s="32">
        <v>13.08</v>
      </c>
      <c r="E84" s="32" t="s">
        <v>7</v>
      </c>
      <c r="F84" s="15">
        <v>19.260000000000002</v>
      </c>
      <c r="G84" s="47">
        <f t="shared" si="25"/>
        <v>0.23069999999999991</v>
      </c>
      <c r="H84" s="49">
        <f t="shared" si="26"/>
        <v>23.7</v>
      </c>
      <c r="I84" s="49">
        <f t="shared" si="23"/>
        <v>310</v>
      </c>
      <c r="N84" s="7">
        <v>23.7</v>
      </c>
      <c r="O84" s="8">
        <v>310</v>
      </c>
      <c r="P84" s="7">
        <f t="shared" si="24"/>
        <v>0</v>
      </c>
    </row>
    <row r="85" spans="1:16" ht="60" x14ac:dyDescent="0.25">
      <c r="A85" s="32" t="s">
        <v>122</v>
      </c>
      <c r="B85" s="33" t="s">
        <v>86</v>
      </c>
      <c r="C85" s="34" t="s">
        <v>87</v>
      </c>
      <c r="D85" s="32">
        <v>2.42</v>
      </c>
      <c r="E85" s="32" t="s">
        <v>5</v>
      </c>
      <c r="F85" s="15">
        <v>796.47</v>
      </c>
      <c r="G85" s="47">
        <f t="shared" si="25"/>
        <v>0.23069999999999991</v>
      </c>
      <c r="H85" s="49">
        <f t="shared" si="26"/>
        <v>980.22</v>
      </c>
      <c r="I85" s="49">
        <f t="shared" si="23"/>
        <v>2372.13</v>
      </c>
      <c r="N85" s="7">
        <v>980.22</v>
      </c>
      <c r="O85" s="8">
        <v>2372.13</v>
      </c>
      <c r="P85" s="7">
        <f t="shared" si="24"/>
        <v>0</v>
      </c>
    </row>
    <row r="86" spans="1:16" x14ac:dyDescent="0.25">
      <c r="F86" s="20"/>
      <c r="G86" s="50"/>
      <c r="H86" s="51"/>
      <c r="I86" s="51"/>
    </row>
    <row r="87" spans="1:16" x14ac:dyDescent="0.25">
      <c r="F87" s="20"/>
      <c r="G87" s="50"/>
      <c r="H87" s="51"/>
      <c r="I87" s="51"/>
    </row>
    <row r="88" spans="1:16" s="18" customFormat="1" x14ac:dyDescent="0.25">
      <c r="A88" s="25">
        <v>9</v>
      </c>
      <c r="B88" s="26"/>
      <c r="C88" s="27" t="s">
        <v>123</v>
      </c>
      <c r="D88" s="36"/>
      <c r="E88" s="36"/>
      <c r="F88" s="12"/>
      <c r="G88" s="36"/>
      <c r="H88" s="36"/>
      <c r="I88" s="54">
        <f>ROUND(SUM(I90:I94),2)</f>
        <v>3030.23</v>
      </c>
      <c r="N88" s="7"/>
      <c r="O88" s="13">
        <v>3030.23</v>
      </c>
      <c r="P88" s="16">
        <f>I88-O88</f>
        <v>0</v>
      </c>
    </row>
    <row r="89" spans="1:16" s="18" customFormat="1" x14ac:dyDescent="0.25">
      <c r="A89" s="37"/>
      <c r="B89" s="38"/>
      <c r="C89" s="39"/>
      <c r="D89" s="37"/>
      <c r="E89" s="37"/>
      <c r="F89" s="14"/>
      <c r="G89" s="37"/>
      <c r="H89" s="37"/>
      <c r="I89" s="10">
        <v>1.2306999999999999</v>
      </c>
      <c r="N89" s="7"/>
      <c r="O89" s="8"/>
      <c r="P89" s="7"/>
    </row>
    <row r="90" spans="1:16" ht="90" x14ac:dyDescent="0.25">
      <c r="A90" s="32" t="s">
        <v>124</v>
      </c>
      <c r="B90" s="33" t="s">
        <v>125</v>
      </c>
      <c r="C90" s="34" t="s">
        <v>126</v>
      </c>
      <c r="D90" s="32">
        <v>17.5</v>
      </c>
      <c r="E90" s="32" t="s">
        <v>3</v>
      </c>
      <c r="F90" s="15">
        <v>64.430000000000007</v>
      </c>
      <c r="G90" s="47">
        <f>$I$89-1</f>
        <v>0.23069999999999991</v>
      </c>
      <c r="H90" s="49">
        <f>ROUND(F90*$I$89,2)</f>
        <v>79.290000000000006</v>
      </c>
      <c r="I90" s="49">
        <f>ROUND(D90*H90,2)</f>
        <v>1387.58</v>
      </c>
      <c r="N90" s="7">
        <v>79.290000000000006</v>
      </c>
      <c r="O90" s="8">
        <v>1387.58</v>
      </c>
      <c r="P90" s="7">
        <f t="shared" ref="P90:P94" si="27">O90-I90</f>
        <v>0</v>
      </c>
    </row>
    <row r="91" spans="1:16" ht="45" x14ac:dyDescent="0.25">
      <c r="A91" s="32" t="s">
        <v>127</v>
      </c>
      <c r="B91" s="33" t="s">
        <v>77</v>
      </c>
      <c r="C91" s="34" t="s">
        <v>78</v>
      </c>
      <c r="D91" s="32">
        <v>1.25</v>
      </c>
      <c r="E91" s="32" t="s">
        <v>1</v>
      </c>
      <c r="F91" s="15">
        <v>41.49</v>
      </c>
      <c r="G91" s="47">
        <f t="shared" ref="G91:G94" si="28">$I$89-1</f>
        <v>0.23069999999999991</v>
      </c>
      <c r="H91" s="49">
        <f t="shared" ref="H91:H94" si="29">ROUND(F91*$I$89,2)</f>
        <v>51.06</v>
      </c>
      <c r="I91" s="49">
        <f>ROUND(D91*H91,2)</f>
        <v>63.83</v>
      </c>
      <c r="N91" s="7">
        <v>51.06</v>
      </c>
      <c r="O91" s="8">
        <v>63.83</v>
      </c>
      <c r="P91" s="7">
        <f t="shared" si="27"/>
        <v>0</v>
      </c>
    </row>
    <row r="92" spans="1:16" ht="75" x14ac:dyDescent="0.25">
      <c r="A92" s="32" t="s">
        <v>128</v>
      </c>
      <c r="B92" s="33" t="s">
        <v>112</v>
      </c>
      <c r="C92" s="34" t="s">
        <v>113</v>
      </c>
      <c r="D92" s="32">
        <v>5</v>
      </c>
      <c r="E92" s="32" t="s">
        <v>1</v>
      </c>
      <c r="F92" s="15">
        <v>124.59</v>
      </c>
      <c r="G92" s="47">
        <f t="shared" si="28"/>
        <v>0.23069999999999991</v>
      </c>
      <c r="H92" s="49">
        <f t="shared" si="29"/>
        <v>153.33000000000001</v>
      </c>
      <c r="I92" s="49">
        <f>ROUND(D92*H92,2)</f>
        <v>766.65</v>
      </c>
      <c r="N92" s="7">
        <v>153.33000000000001</v>
      </c>
      <c r="O92" s="8">
        <v>766.65</v>
      </c>
      <c r="P92" s="7">
        <f t="shared" si="27"/>
        <v>0</v>
      </c>
    </row>
    <row r="93" spans="1:16" ht="45" x14ac:dyDescent="0.25">
      <c r="A93" s="32" t="s">
        <v>129</v>
      </c>
      <c r="B93" s="33" t="s">
        <v>130</v>
      </c>
      <c r="C93" s="34" t="s">
        <v>131</v>
      </c>
      <c r="D93" s="32">
        <v>10.19</v>
      </c>
      <c r="E93" s="32" t="s">
        <v>7</v>
      </c>
      <c r="F93" s="15">
        <v>15.52</v>
      </c>
      <c r="G93" s="47">
        <f t="shared" si="28"/>
        <v>0.23069999999999991</v>
      </c>
      <c r="H93" s="49">
        <f t="shared" si="29"/>
        <v>19.100000000000001</v>
      </c>
      <c r="I93" s="49">
        <f>ROUND(D93*H93,2)</f>
        <v>194.63</v>
      </c>
      <c r="N93" s="7">
        <v>19.100000000000001</v>
      </c>
      <c r="O93" s="8">
        <v>194.63</v>
      </c>
      <c r="P93" s="7">
        <f t="shared" si="27"/>
        <v>0</v>
      </c>
    </row>
    <row r="94" spans="1:16" ht="60" x14ac:dyDescent="0.25">
      <c r="A94" s="32" t="s">
        <v>132</v>
      </c>
      <c r="B94" s="33" t="s">
        <v>86</v>
      </c>
      <c r="C94" s="34" t="s">
        <v>87</v>
      </c>
      <c r="D94" s="32">
        <v>0.63</v>
      </c>
      <c r="E94" s="32" t="s">
        <v>5</v>
      </c>
      <c r="F94" s="15">
        <v>796.47</v>
      </c>
      <c r="G94" s="47">
        <f t="shared" si="28"/>
        <v>0.23069999999999991</v>
      </c>
      <c r="H94" s="49">
        <f t="shared" si="29"/>
        <v>980.22</v>
      </c>
      <c r="I94" s="49">
        <f>ROUND(D94*H94,2)</f>
        <v>617.54</v>
      </c>
      <c r="N94" s="7">
        <v>980.22</v>
      </c>
      <c r="O94" s="8">
        <v>617.54</v>
      </c>
      <c r="P94" s="7">
        <f t="shared" si="27"/>
        <v>0</v>
      </c>
    </row>
    <row r="97" spans="1:16" s="18" customFormat="1" x14ac:dyDescent="0.25">
      <c r="A97" s="25">
        <v>10</v>
      </c>
      <c r="B97" s="26"/>
      <c r="C97" s="27" t="s">
        <v>133</v>
      </c>
      <c r="D97" s="36"/>
      <c r="E97" s="36"/>
      <c r="F97" s="12"/>
      <c r="G97" s="36"/>
      <c r="H97" s="36"/>
      <c r="I97" s="54">
        <v>10751.25</v>
      </c>
      <c r="N97" s="7"/>
      <c r="O97" s="13">
        <v>10751.25</v>
      </c>
      <c r="P97" s="16">
        <f>I97-O97</f>
        <v>0</v>
      </c>
    </row>
    <row r="98" spans="1:16" s="18" customFormat="1" x14ac:dyDescent="0.25">
      <c r="A98" s="37"/>
      <c r="B98" s="38"/>
      <c r="C98" s="39"/>
      <c r="D98" s="37"/>
      <c r="E98" s="37"/>
      <c r="F98" s="14"/>
      <c r="G98" s="37"/>
      <c r="H98" s="37"/>
      <c r="I98" s="10">
        <v>1.2306999999999999</v>
      </c>
      <c r="N98" s="21"/>
      <c r="O98" s="13"/>
      <c r="P98" s="16"/>
    </row>
    <row r="99" spans="1:16" ht="45" x14ac:dyDescent="0.25">
      <c r="A99" s="32" t="s">
        <v>134</v>
      </c>
      <c r="B99" s="33" t="s">
        <v>77</v>
      </c>
      <c r="C99" s="34" t="s">
        <v>78</v>
      </c>
      <c r="D99" s="32">
        <v>13.25</v>
      </c>
      <c r="E99" s="32" t="s">
        <v>1</v>
      </c>
      <c r="F99" s="15">
        <v>41.49</v>
      </c>
      <c r="G99" s="47">
        <f>$I$98-1</f>
        <v>0.23069999999999991</v>
      </c>
      <c r="H99" s="49">
        <f>ROUND(F99*$I$98,2)</f>
        <v>51.06</v>
      </c>
      <c r="I99" s="49">
        <f>ROUND(D99*H99,2)</f>
        <v>676.55</v>
      </c>
      <c r="N99" s="7">
        <v>51.06</v>
      </c>
      <c r="O99" s="8">
        <v>676.55</v>
      </c>
      <c r="P99" s="7">
        <f t="shared" ref="P99:P102" si="30">O99-I99</f>
        <v>0</v>
      </c>
    </row>
    <row r="100" spans="1:16" ht="60" x14ac:dyDescent="0.25">
      <c r="A100" s="32" t="s">
        <v>135</v>
      </c>
      <c r="B100" s="33" t="s">
        <v>136</v>
      </c>
      <c r="C100" s="34" t="s">
        <v>137</v>
      </c>
      <c r="D100" s="32">
        <v>44.97</v>
      </c>
      <c r="E100" s="32" t="s">
        <v>1</v>
      </c>
      <c r="F100" s="15">
        <v>92.3</v>
      </c>
      <c r="G100" s="47">
        <f t="shared" ref="G100:G102" si="31">$I$98-1</f>
        <v>0.23069999999999991</v>
      </c>
      <c r="H100" s="49">
        <f t="shared" ref="H100:H102" si="32">ROUND(F100*$I$98,2)</f>
        <v>113.59</v>
      </c>
      <c r="I100" s="49">
        <f>ROUND(D100*H100,2)</f>
        <v>5108.1400000000003</v>
      </c>
      <c r="N100" s="7">
        <v>113.59</v>
      </c>
      <c r="O100" s="8">
        <v>5108.1400000000003</v>
      </c>
      <c r="P100" s="7">
        <f t="shared" si="30"/>
        <v>0</v>
      </c>
    </row>
    <row r="101" spans="1:16" ht="60" x14ac:dyDescent="0.25">
      <c r="A101" s="32" t="s">
        <v>138</v>
      </c>
      <c r="B101" s="33" t="s">
        <v>95</v>
      </c>
      <c r="C101" s="34" t="s">
        <v>96</v>
      </c>
      <c r="D101" s="32">
        <v>84.2</v>
      </c>
      <c r="E101" s="32" t="s">
        <v>7</v>
      </c>
      <c r="F101" s="15">
        <v>13.5</v>
      </c>
      <c r="G101" s="47">
        <f t="shared" si="31"/>
        <v>0.23069999999999991</v>
      </c>
      <c r="H101" s="49">
        <f t="shared" si="32"/>
        <v>16.61</v>
      </c>
      <c r="I101" s="49">
        <f>ROUND(D101*H101,2)</f>
        <v>1398.56</v>
      </c>
      <c r="N101" s="7">
        <v>16.61</v>
      </c>
      <c r="O101" s="8">
        <v>1398.56</v>
      </c>
      <c r="P101" s="7">
        <f t="shared" si="30"/>
        <v>0</v>
      </c>
    </row>
    <row r="102" spans="1:16" ht="60" x14ac:dyDescent="0.25">
      <c r="A102" s="32" t="s">
        <v>139</v>
      </c>
      <c r="B102" s="33" t="s">
        <v>86</v>
      </c>
      <c r="C102" s="34" t="s">
        <v>87</v>
      </c>
      <c r="D102" s="32">
        <v>3.64</v>
      </c>
      <c r="E102" s="32" t="s">
        <v>5</v>
      </c>
      <c r="F102" s="15">
        <v>796.47</v>
      </c>
      <c r="G102" s="47">
        <f t="shared" si="31"/>
        <v>0.23069999999999991</v>
      </c>
      <c r="H102" s="49">
        <f t="shared" si="32"/>
        <v>980.22</v>
      </c>
      <c r="I102" s="49">
        <f>ROUND(D102*H102,2)</f>
        <v>3568</v>
      </c>
      <c r="N102" s="7">
        <v>980.22</v>
      </c>
      <c r="O102" s="8">
        <v>3568</v>
      </c>
      <c r="P102" s="7">
        <f t="shared" si="30"/>
        <v>0</v>
      </c>
    </row>
    <row r="103" spans="1:16" x14ac:dyDescent="0.25">
      <c r="F103" s="20"/>
      <c r="G103" s="50"/>
      <c r="H103" s="51"/>
      <c r="I103" s="51"/>
    </row>
    <row r="104" spans="1:16" x14ac:dyDescent="0.25">
      <c r="F104" s="20"/>
      <c r="G104" s="50"/>
      <c r="H104" s="51"/>
      <c r="I104" s="51"/>
    </row>
    <row r="105" spans="1:16" s="18" customFormat="1" ht="30" x14ac:dyDescent="0.25">
      <c r="A105" s="25">
        <v>11</v>
      </c>
      <c r="B105" s="26"/>
      <c r="C105" s="27" t="s">
        <v>140</v>
      </c>
      <c r="D105" s="36"/>
      <c r="E105" s="36"/>
      <c r="F105" s="12"/>
      <c r="G105" s="36"/>
      <c r="H105" s="36"/>
      <c r="I105" s="54">
        <f>ROUND(SUM(I107:I111),2)</f>
        <v>56529.17</v>
      </c>
      <c r="N105" s="7"/>
      <c r="O105" s="13">
        <v>56529.17</v>
      </c>
      <c r="P105" s="16">
        <f>I105-O105</f>
        <v>0</v>
      </c>
    </row>
    <row r="106" spans="1:16" s="18" customFormat="1" x14ac:dyDescent="0.25">
      <c r="A106" s="37"/>
      <c r="B106" s="38"/>
      <c r="C106" s="39"/>
      <c r="D106" s="37"/>
      <c r="E106" s="37"/>
      <c r="F106" s="14"/>
      <c r="G106" s="37"/>
      <c r="H106" s="37"/>
      <c r="I106" s="10">
        <v>1.2306999999999999</v>
      </c>
      <c r="N106" s="21"/>
      <c r="O106" s="13"/>
      <c r="P106" s="16"/>
    </row>
    <row r="107" spans="1:16" ht="75" x14ac:dyDescent="0.25">
      <c r="A107" s="32" t="s">
        <v>141</v>
      </c>
      <c r="B107" s="33" t="s">
        <v>142</v>
      </c>
      <c r="C107" s="34" t="s">
        <v>143</v>
      </c>
      <c r="D107" s="32">
        <v>333.34</v>
      </c>
      <c r="E107" s="32" t="s">
        <v>1</v>
      </c>
      <c r="F107" s="15">
        <v>46.44</v>
      </c>
      <c r="G107" s="47">
        <f>$I$106-1</f>
        <v>0.23069999999999991</v>
      </c>
      <c r="H107" s="49">
        <f>ROUND(F107*$I$106,2)</f>
        <v>57.15</v>
      </c>
      <c r="I107" s="49">
        <f>ROUND(D107*H107,2)</f>
        <v>19050.38</v>
      </c>
      <c r="N107" s="7">
        <v>57.15</v>
      </c>
      <c r="O107" s="8">
        <v>19050.38</v>
      </c>
      <c r="P107" s="7">
        <f t="shared" ref="P107:P111" si="33">O107-I107</f>
        <v>0</v>
      </c>
    </row>
    <row r="108" spans="1:16" ht="60" x14ac:dyDescent="0.25">
      <c r="A108" s="32" t="s">
        <v>144</v>
      </c>
      <c r="B108" s="33" t="s">
        <v>145</v>
      </c>
      <c r="C108" s="34" t="s">
        <v>146</v>
      </c>
      <c r="D108" s="32">
        <v>839.33</v>
      </c>
      <c r="E108" s="32" t="s">
        <v>7</v>
      </c>
      <c r="F108" s="15">
        <v>10.3</v>
      </c>
      <c r="G108" s="47">
        <f t="shared" ref="G108:G111" si="34">$I$106-1</f>
        <v>0.23069999999999991</v>
      </c>
      <c r="H108" s="49">
        <f t="shared" ref="H108:H111" si="35">ROUND(F108*$I$106,2)</f>
        <v>12.68</v>
      </c>
      <c r="I108" s="49">
        <f>ROUND(D108*H108,2)</f>
        <v>10642.7</v>
      </c>
      <c r="N108" s="7">
        <v>12.68</v>
      </c>
      <c r="O108" s="8">
        <v>10642.7</v>
      </c>
      <c r="P108" s="7">
        <f t="shared" si="33"/>
        <v>0</v>
      </c>
    </row>
    <row r="109" spans="1:16" ht="60" x14ac:dyDescent="0.25">
      <c r="A109" s="32" t="s">
        <v>147</v>
      </c>
      <c r="B109" s="33" t="s">
        <v>148</v>
      </c>
      <c r="C109" s="34" t="s">
        <v>149</v>
      </c>
      <c r="D109" s="32">
        <v>312.88</v>
      </c>
      <c r="E109" s="32" t="s">
        <v>7</v>
      </c>
      <c r="F109" s="15">
        <v>8.6199999999999992</v>
      </c>
      <c r="G109" s="47">
        <f t="shared" si="34"/>
        <v>0.23069999999999991</v>
      </c>
      <c r="H109" s="49">
        <f t="shared" si="35"/>
        <v>10.61</v>
      </c>
      <c r="I109" s="49">
        <f>ROUND(D109*H109,2)</f>
        <v>3319.66</v>
      </c>
      <c r="N109" s="7">
        <v>10.61</v>
      </c>
      <c r="O109" s="8">
        <v>3319.66</v>
      </c>
      <c r="P109" s="7">
        <f t="shared" si="33"/>
        <v>0</v>
      </c>
    </row>
    <row r="110" spans="1:16" ht="60" x14ac:dyDescent="0.25">
      <c r="A110" s="32" t="s">
        <v>150</v>
      </c>
      <c r="B110" s="33" t="s">
        <v>151</v>
      </c>
      <c r="C110" s="34" t="s">
        <v>152</v>
      </c>
      <c r="D110" s="32">
        <v>450.22</v>
      </c>
      <c r="E110" s="32" t="s">
        <v>7</v>
      </c>
      <c r="F110" s="15">
        <v>13.42</v>
      </c>
      <c r="G110" s="47">
        <f t="shared" si="34"/>
        <v>0.23069999999999991</v>
      </c>
      <c r="H110" s="49">
        <f t="shared" si="35"/>
        <v>16.52</v>
      </c>
      <c r="I110" s="49">
        <f>ROUND(D110*H110,2)</f>
        <v>7437.63</v>
      </c>
      <c r="N110" s="7">
        <v>16.52</v>
      </c>
      <c r="O110" s="8">
        <v>7437.63</v>
      </c>
      <c r="P110" s="7">
        <f t="shared" si="33"/>
        <v>0</v>
      </c>
    </row>
    <row r="111" spans="1:16" ht="60" x14ac:dyDescent="0.25">
      <c r="A111" s="32" t="s">
        <v>153</v>
      </c>
      <c r="B111" s="33" t="s">
        <v>154</v>
      </c>
      <c r="C111" s="34" t="s">
        <v>155</v>
      </c>
      <c r="D111" s="32">
        <v>18.25</v>
      </c>
      <c r="E111" s="32" t="s">
        <v>5</v>
      </c>
      <c r="F111" s="15">
        <v>715.88</v>
      </c>
      <c r="G111" s="47">
        <f t="shared" si="34"/>
        <v>0.23069999999999991</v>
      </c>
      <c r="H111" s="49">
        <f t="shared" si="35"/>
        <v>881.03</v>
      </c>
      <c r="I111" s="49">
        <f>ROUND(D111*H111,2)</f>
        <v>16078.8</v>
      </c>
      <c r="N111" s="7">
        <v>881.03</v>
      </c>
      <c r="O111" s="8">
        <v>16078.8</v>
      </c>
      <c r="P111" s="7">
        <f t="shared" si="33"/>
        <v>0</v>
      </c>
    </row>
    <row r="112" spans="1:16" x14ac:dyDescent="0.25">
      <c r="F112" s="20"/>
      <c r="G112" s="50"/>
      <c r="H112" s="51"/>
      <c r="I112" s="51"/>
    </row>
    <row r="113" spans="1:16" x14ac:dyDescent="0.25">
      <c r="F113" s="20"/>
      <c r="G113" s="50"/>
      <c r="H113" s="51"/>
      <c r="I113" s="51"/>
    </row>
    <row r="114" spans="1:16" s="18" customFormat="1" x14ac:dyDescent="0.25">
      <c r="A114" s="25">
        <v>12</v>
      </c>
      <c r="B114" s="26"/>
      <c r="C114" s="27" t="s">
        <v>156</v>
      </c>
      <c r="D114" s="36"/>
      <c r="E114" s="36"/>
      <c r="F114" s="12"/>
      <c r="G114" s="36"/>
      <c r="H114" s="36"/>
      <c r="I114" s="54">
        <f>ROUND(SUM(I116:I120),2)</f>
        <v>57151.38</v>
      </c>
      <c r="N114" s="7"/>
      <c r="O114" s="13">
        <v>57151.38</v>
      </c>
      <c r="P114" s="16">
        <f>I114-O114</f>
        <v>0</v>
      </c>
    </row>
    <row r="115" spans="1:16" s="18" customFormat="1" x14ac:dyDescent="0.25">
      <c r="A115" s="37"/>
      <c r="B115" s="38"/>
      <c r="C115" s="39"/>
      <c r="D115" s="37"/>
      <c r="E115" s="37"/>
      <c r="F115" s="14"/>
      <c r="G115" s="37"/>
      <c r="H115" s="37"/>
      <c r="I115" s="10">
        <v>1.2306999999999999</v>
      </c>
      <c r="N115" s="21"/>
      <c r="O115" s="13"/>
      <c r="P115" s="16"/>
    </row>
    <row r="116" spans="1:16" ht="75" x14ac:dyDescent="0.25">
      <c r="A116" s="32" t="s">
        <v>157</v>
      </c>
      <c r="B116" s="33" t="s">
        <v>142</v>
      </c>
      <c r="C116" s="34" t="s">
        <v>143</v>
      </c>
      <c r="D116" s="32">
        <v>344.1</v>
      </c>
      <c r="E116" s="32" t="s">
        <v>1</v>
      </c>
      <c r="F116" s="15">
        <v>46.44</v>
      </c>
      <c r="G116" s="47">
        <f>$I$115-1</f>
        <v>0.23069999999999991</v>
      </c>
      <c r="H116" s="49">
        <f>ROUND(F116*$I$115,2)</f>
        <v>57.15</v>
      </c>
      <c r="I116" s="49">
        <f>ROUND(D116*H116,2)</f>
        <v>19665.32</v>
      </c>
      <c r="N116" s="7">
        <v>57.15</v>
      </c>
      <c r="O116" s="8">
        <v>19665.32</v>
      </c>
      <c r="P116" s="7">
        <f t="shared" ref="P116:P120" si="36">O116-I116</f>
        <v>0</v>
      </c>
    </row>
    <row r="117" spans="1:16" ht="60" x14ac:dyDescent="0.25">
      <c r="A117" s="32" t="s">
        <v>158</v>
      </c>
      <c r="B117" s="33" t="s">
        <v>159</v>
      </c>
      <c r="C117" s="34" t="s">
        <v>160</v>
      </c>
      <c r="D117" s="32">
        <v>675.91</v>
      </c>
      <c r="E117" s="32" t="s">
        <v>7</v>
      </c>
      <c r="F117" s="15">
        <v>11.6</v>
      </c>
      <c r="G117" s="47">
        <f t="shared" ref="G117:G120" si="37">$I$115-1</f>
        <v>0.23069999999999991</v>
      </c>
      <c r="H117" s="49">
        <f t="shared" ref="H117:H120" si="38">ROUND(F117*$I$115,2)</f>
        <v>14.28</v>
      </c>
      <c r="I117" s="49">
        <f>ROUND(D117*H117,2)</f>
        <v>9651.99</v>
      </c>
      <c r="N117" s="7">
        <v>14.28</v>
      </c>
      <c r="O117" s="8">
        <v>9651.99</v>
      </c>
      <c r="P117" s="7">
        <f t="shared" si="36"/>
        <v>0</v>
      </c>
    </row>
    <row r="118" spans="1:16" ht="60" x14ac:dyDescent="0.25">
      <c r="A118" s="32" t="s">
        <v>161</v>
      </c>
      <c r="B118" s="33" t="s">
        <v>145</v>
      </c>
      <c r="C118" s="34" t="s">
        <v>146</v>
      </c>
      <c r="D118" s="32">
        <v>9.64</v>
      </c>
      <c r="E118" s="32" t="s">
        <v>7</v>
      </c>
      <c r="F118" s="15">
        <v>10.3</v>
      </c>
      <c r="G118" s="47">
        <f t="shared" si="37"/>
        <v>0.23069999999999991</v>
      </c>
      <c r="H118" s="49">
        <f t="shared" si="38"/>
        <v>12.68</v>
      </c>
      <c r="I118" s="49">
        <f>ROUND(D118*H118,2)</f>
        <v>122.24</v>
      </c>
      <c r="N118" s="7">
        <v>12.68</v>
      </c>
      <c r="O118" s="8">
        <v>122.24</v>
      </c>
      <c r="P118" s="7">
        <f t="shared" si="36"/>
        <v>0</v>
      </c>
    </row>
    <row r="119" spans="1:16" ht="60" x14ac:dyDescent="0.25">
      <c r="A119" s="32" t="s">
        <v>162</v>
      </c>
      <c r="B119" s="33" t="s">
        <v>151</v>
      </c>
      <c r="C119" s="34" t="s">
        <v>152</v>
      </c>
      <c r="D119" s="32">
        <v>365.31</v>
      </c>
      <c r="E119" s="32" t="s">
        <v>7</v>
      </c>
      <c r="F119" s="15">
        <v>13.42</v>
      </c>
      <c r="G119" s="47">
        <f t="shared" si="37"/>
        <v>0.23069999999999991</v>
      </c>
      <c r="H119" s="49">
        <f t="shared" si="38"/>
        <v>16.52</v>
      </c>
      <c r="I119" s="49">
        <f>ROUND(D119*H119,2)</f>
        <v>6034.92</v>
      </c>
      <c r="N119" s="7">
        <v>16.52</v>
      </c>
      <c r="O119" s="8">
        <v>6034.92</v>
      </c>
      <c r="P119" s="7">
        <f t="shared" si="36"/>
        <v>0</v>
      </c>
    </row>
    <row r="120" spans="1:16" ht="75" x14ac:dyDescent="0.25">
      <c r="A120" s="32" t="s">
        <v>163</v>
      </c>
      <c r="B120" s="33" t="s">
        <v>164</v>
      </c>
      <c r="C120" s="34" t="s">
        <v>165</v>
      </c>
      <c r="D120" s="32">
        <v>24.55</v>
      </c>
      <c r="E120" s="32" t="s">
        <v>5</v>
      </c>
      <c r="F120" s="15">
        <v>717.45</v>
      </c>
      <c r="G120" s="47">
        <f t="shared" si="37"/>
        <v>0.23069999999999991</v>
      </c>
      <c r="H120" s="49">
        <f t="shared" si="38"/>
        <v>882.97</v>
      </c>
      <c r="I120" s="49">
        <f>ROUND(D120*H120,2)</f>
        <v>21676.91</v>
      </c>
      <c r="N120" s="7">
        <v>882.97</v>
      </c>
      <c r="O120" s="8">
        <v>21676.91</v>
      </c>
      <c r="P120" s="7">
        <f t="shared" si="36"/>
        <v>0</v>
      </c>
    </row>
    <row r="123" spans="1:16" s="18" customFormat="1" x14ac:dyDescent="0.25">
      <c r="A123" s="25">
        <v>13</v>
      </c>
      <c r="B123" s="26"/>
      <c r="C123" s="27" t="s">
        <v>166</v>
      </c>
      <c r="D123" s="36"/>
      <c r="E123" s="36"/>
      <c r="F123" s="12"/>
      <c r="G123" s="36"/>
      <c r="H123" s="36"/>
      <c r="I123" s="54">
        <f>SUM(I125)</f>
        <v>4606.09</v>
      </c>
      <c r="N123" s="7"/>
      <c r="O123" s="13">
        <v>4606.09</v>
      </c>
      <c r="P123" s="16">
        <f>I123-O123</f>
        <v>0</v>
      </c>
    </row>
    <row r="124" spans="1:16" s="18" customFormat="1" x14ac:dyDescent="0.25">
      <c r="A124" s="37"/>
      <c r="B124" s="38"/>
      <c r="C124" s="39"/>
      <c r="D124" s="37"/>
      <c r="E124" s="37"/>
      <c r="F124" s="14"/>
      <c r="G124" s="37"/>
      <c r="H124" s="37"/>
      <c r="I124" s="10">
        <v>1.2306999999999999</v>
      </c>
      <c r="N124" s="21"/>
      <c r="O124" s="13"/>
      <c r="P124" s="16"/>
    </row>
    <row r="125" spans="1:16" ht="30" x14ac:dyDescent="0.25">
      <c r="A125" s="32" t="s">
        <v>167</v>
      </c>
      <c r="B125" s="33" t="s">
        <v>168</v>
      </c>
      <c r="C125" s="34" t="s">
        <v>169</v>
      </c>
      <c r="D125" s="32">
        <v>124.12</v>
      </c>
      <c r="E125" s="32" t="s">
        <v>3</v>
      </c>
      <c r="F125" s="15">
        <v>30.15</v>
      </c>
      <c r="G125" s="47">
        <f>$I$124-1</f>
        <v>0.23069999999999991</v>
      </c>
      <c r="H125" s="49">
        <f>ROUND(F125*$I$124,2)</f>
        <v>37.11</v>
      </c>
      <c r="I125" s="49">
        <f>ROUND(D125*H125,2)</f>
        <v>4606.09</v>
      </c>
      <c r="N125" s="7">
        <v>37.11</v>
      </c>
      <c r="O125" s="8">
        <v>4606.09</v>
      </c>
      <c r="P125" s="7">
        <f t="shared" ref="P125" si="39">O125-I125</f>
        <v>0</v>
      </c>
    </row>
    <row r="126" spans="1:16" x14ac:dyDescent="0.25">
      <c r="F126" s="20"/>
      <c r="G126" s="50"/>
      <c r="H126" s="51"/>
      <c r="I126" s="51"/>
    </row>
    <row r="127" spans="1:16" x14ac:dyDescent="0.25">
      <c r="F127" s="20"/>
      <c r="G127" s="50"/>
      <c r="H127" s="51"/>
      <c r="I127" s="51"/>
    </row>
    <row r="128" spans="1:16" s="18" customFormat="1" x14ac:dyDescent="0.25">
      <c r="A128" s="25">
        <v>14</v>
      </c>
      <c r="B128" s="26"/>
      <c r="C128" s="27" t="s">
        <v>170</v>
      </c>
      <c r="D128" s="36"/>
      <c r="E128" s="36"/>
      <c r="F128" s="12"/>
      <c r="G128" s="36"/>
      <c r="H128" s="36"/>
      <c r="I128" s="54">
        <f>ROUND(SUM(I130:I133),2)</f>
        <v>2551.12</v>
      </c>
      <c r="N128" s="7"/>
      <c r="O128" s="13">
        <v>2551.12</v>
      </c>
      <c r="P128" s="16">
        <f>I128-O128</f>
        <v>0</v>
      </c>
    </row>
    <row r="129" spans="1:16" s="18" customFormat="1" x14ac:dyDescent="0.25">
      <c r="A129" s="37"/>
      <c r="B129" s="38"/>
      <c r="C129" s="39"/>
      <c r="D129" s="37"/>
      <c r="E129" s="37"/>
      <c r="F129" s="14"/>
      <c r="G129" s="37"/>
      <c r="H129" s="37"/>
      <c r="I129" s="10">
        <v>1.2306999999999999</v>
      </c>
      <c r="N129" s="21"/>
      <c r="O129" s="13"/>
      <c r="P129" s="16"/>
    </row>
    <row r="130" spans="1:16" ht="75" x14ac:dyDescent="0.25">
      <c r="A130" s="32" t="s">
        <v>171</v>
      </c>
      <c r="B130" s="33" t="s">
        <v>142</v>
      </c>
      <c r="C130" s="34" t="s">
        <v>143</v>
      </c>
      <c r="D130" s="32">
        <v>18</v>
      </c>
      <c r="E130" s="32" t="s">
        <v>1</v>
      </c>
      <c r="F130" s="15">
        <v>46.44</v>
      </c>
      <c r="G130" s="47">
        <f>$I$129-1</f>
        <v>0.23069999999999991</v>
      </c>
      <c r="H130" s="49">
        <f>ROUND(F130*$I$129,2)</f>
        <v>57.15</v>
      </c>
      <c r="I130" s="49">
        <f>ROUND(D130*H130,2)</f>
        <v>1028.7</v>
      </c>
      <c r="N130" s="7">
        <v>57.15</v>
      </c>
      <c r="O130" s="8">
        <v>1028.7</v>
      </c>
      <c r="P130" s="7">
        <f t="shared" ref="P130:P133" si="40">O130-I130</f>
        <v>0</v>
      </c>
    </row>
    <row r="131" spans="1:16" ht="60" x14ac:dyDescent="0.25">
      <c r="A131" s="32" t="s">
        <v>172</v>
      </c>
      <c r="B131" s="33" t="s">
        <v>159</v>
      </c>
      <c r="C131" s="34" t="s">
        <v>160</v>
      </c>
      <c r="D131" s="32">
        <v>43.92</v>
      </c>
      <c r="E131" s="32" t="s">
        <v>7</v>
      </c>
      <c r="F131" s="15">
        <v>11.6</v>
      </c>
      <c r="G131" s="47">
        <f t="shared" ref="G131:G133" si="41">$I$129-1</f>
        <v>0.23069999999999991</v>
      </c>
      <c r="H131" s="49">
        <f t="shared" ref="H131:H133" si="42">ROUND(F131*$I$129,2)</f>
        <v>14.28</v>
      </c>
      <c r="I131" s="49">
        <f>ROUND(D131*H131,2)</f>
        <v>627.17999999999995</v>
      </c>
      <c r="N131" s="7">
        <v>14.28</v>
      </c>
      <c r="O131" s="8">
        <v>627.17999999999995</v>
      </c>
      <c r="P131" s="7">
        <f t="shared" si="40"/>
        <v>0</v>
      </c>
    </row>
    <row r="132" spans="1:16" ht="60" x14ac:dyDescent="0.25">
      <c r="A132" s="32" t="s">
        <v>173</v>
      </c>
      <c r="B132" s="33" t="s">
        <v>151</v>
      </c>
      <c r="C132" s="34" t="s">
        <v>152</v>
      </c>
      <c r="D132" s="32">
        <v>13.66</v>
      </c>
      <c r="E132" s="32" t="s">
        <v>7</v>
      </c>
      <c r="F132" s="15">
        <v>13.42</v>
      </c>
      <c r="G132" s="47">
        <f t="shared" si="41"/>
        <v>0.23069999999999991</v>
      </c>
      <c r="H132" s="49">
        <f t="shared" si="42"/>
        <v>16.52</v>
      </c>
      <c r="I132" s="49">
        <f>ROUND(D132*H132,2)</f>
        <v>225.66</v>
      </c>
      <c r="N132" s="7">
        <v>16.52</v>
      </c>
      <c r="O132" s="8">
        <v>225.66</v>
      </c>
      <c r="P132" s="7">
        <f t="shared" si="40"/>
        <v>0</v>
      </c>
    </row>
    <row r="133" spans="1:16" ht="60" x14ac:dyDescent="0.25">
      <c r="A133" s="32" t="s">
        <v>174</v>
      </c>
      <c r="B133" s="33" t="s">
        <v>154</v>
      </c>
      <c r="C133" s="34" t="s">
        <v>155</v>
      </c>
      <c r="D133" s="32">
        <v>0.76</v>
      </c>
      <c r="E133" s="32" t="s">
        <v>5</v>
      </c>
      <c r="F133" s="15">
        <v>715.88</v>
      </c>
      <c r="G133" s="47">
        <f t="shared" si="41"/>
        <v>0.23069999999999991</v>
      </c>
      <c r="H133" s="49">
        <f t="shared" si="42"/>
        <v>881.03</v>
      </c>
      <c r="I133" s="49">
        <f>ROUND(D133*H133,2)</f>
        <v>669.58</v>
      </c>
      <c r="N133" s="7">
        <v>881.03</v>
      </c>
      <c r="O133" s="8">
        <v>669.58</v>
      </c>
      <c r="P133" s="7">
        <f t="shared" si="40"/>
        <v>0</v>
      </c>
    </row>
    <row r="134" spans="1:16" x14ac:dyDescent="0.25">
      <c r="F134" s="20"/>
      <c r="G134" s="50"/>
      <c r="H134" s="51"/>
      <c r="I134" s="51"/>
    </row>
    <row r="135" spans="1:16" x14ac:dyDescent="0.25">
      <c r="F135" s="20"/>
      <c r="G135" s="50"/>
      <c r="H135" s="51"/>
      <c r="I135" s="51"/>
    </row>
    <row r="136" spans="1:16" s="18" customFormat="1" ht="30" x14ac:dyDescent="0.25">
      <c r="A136" s="25">
        <v>15</v>
      </c>
      <c r="B136" s="26"/>
      <c r="C136" s="27" t="s">
        <v>175</v>
      </c>
      <c r="D136" s="36"/>
      <c r="E136" s="36"/>
      <c r="F136" s="12"/>
      <c r="G136" s="36"/>
      <c r="H136" s="36"/>
      <c r="I136" s="54">
        <f>ROUND(SUM(I138:I143),2)</f>
        <v>3335.07</v>
      </c>
      <c r="N136" s="7"/>
      <c r="O136" s="13">
        <v>3335.07</v>
      </c>
      <c r="P136" s="16">
        <f>I136-O136</f>
        <v>0</v>
      </c>
    </row>
    <row r="137" spans="1:16" s="18" customFormat="1" x14ac:dyDescent="0.25">
      <c r="A137" s="37"/>
      <c r="B137" s="38"/>
      <c r="C137" s="39"/>
      <c r="D137" s="37"/>
      <c r="E137" s="37"/>
      <c r="F137" s="14"/>
      <c r="G137" s="37"/>
      <c r="H137" s="37"/>
      <c r="I137" s="10">
        <v>1.2306999999999999</v>
      </c>
      <c r="N137" s="21"/>
      <c r="O137" s="13"/>
      <c r="P137" s="16"/>
    </row>
    <row r="138" spans="1:16" ht="75" x14ac:dyDescent="0.25">
      <c r="A138" s="29" t="s">
        <v>176</v>
      </c>
      <c r="B138" s="30" t="s">
        <v>142</v>
      </c>
      <c r="C138" s="31" t="s">
        <v>143</v>
      </c>
      <c r="D138" s="32">
        <v>19.239999999999998</v>
      </c>
      <c r="E138" s="32" t="s">
        <v>1</v>
      </c>
      <c r="F138" s="15">
        <v>46.44</v>
      </c>
      <c r="G138" s="47">
        <f>$I$137-1</f>
        <v>0.23069999999999991</v>
      </c>
      <c r="H138" s="49">
        <f>ROUND(F138*$I$137,2)</f>
        <v>57.15</v>
      </c>
      <c r="I138" s="49">
        <f t="shared" ref="I138:I143" si="43">ROUND(D138*H138,2)</f>
        <v>1099.57</v>
      </c>
      <c r="N138" s="7">
        <v>57.15</v>
      </c>
      <c r="O138" s="8">
        <v>1099.57</v>
      </c>
      <c r="P138" s="7">
        <f t="shared" ref="P138:P143" si="44">O138-I138</f>
        <v>0</v>
      </c>
    </row>
    <row r="139" spans="1:16" ht="60" x14ac:dyDescent="0.25">
      <c r="A139" s="29" t="s">
        <v>177</v>
      </c>
      <c r="B139" s="30" t="s">
        <v>178</v>
      </c>
      <c r="C139" s="31" t="s">
        <v>179</v>
      </c>
      <c r="D139" s="32">
        <v>15.26</v>
      </c>
      <c r="E139" s="32" t="s">
        <v>7</v>
      </c>
      <c r="F139" s="15">
        <v>12.5</v>
      </c>
      <c r="G139" s="47">
        <f t="shared" ref="G139:G142" si="45">$I$137-1</f>
        <v>0.23069999999999991</v>
      </c>
      <c r="H139" s="49">
        <f t="shared" ref="H139:H143" si="46">ROUND(F139*$I$137,2)</f>
        <v>15.38</v>
      </c>
      <c r="I139" s="49">
        <f t="shared" si="43"/>
        <v>234.7</v>
      </c>
      <c r="N139" s="7">
        <v>15.38</v>
      </c>
      <c r="O139" s="8">
        <v>234.7</v>
      </c>
      <c r="P139" s="7">
        <f t="shared" si="44"/>
        <v>0</v>
      </c>
    </row>
    <row r="140" spans="1:16" ht="60" x14ac:dyDescent="0.25">
      <c r="A140" s="29" t="s">
        <v>180</v>
      </c>
      <c r="B140" s="30" t="s">
        <v>159</v>
      </c>
      <c r="C140" s="31" t="s">
        <v>160</v>
      </c>
      <c r="D140" s="32">
        <v>19.45</v>
      </c>
      <c r="E140" s="32" t="s">
        <v>7</v>
      </c>
      <c r="F140" s="15">
        <v>11.6</v>
      </c>
      <c r="G140" s="47">
        <f t="shared" si="45"/>
        <v>0.23069999999999991</v>
      </c>
      <c r="H140" s="49">
        <f t="shared" si="46"/>
        <v>14.28</v>
      </c>
      <c r="I140" s="49">
        <f t="shared" si="43"/>
        <v>277.75</v>
      </c>
      <c r="N140" s="7">
        <v>14.28</v>
      </c>
      <c r="O140" s="8">
        <v>277.75</v>
      </c>
      <c r="P140" s="7">
        <f t="shared" si="44"/>
        <v>0</v>
      </c>
    </row>
    <row r="141" spans="1:16" ht="60" x14ac:dyDescent="0.25">
      <c r="A141" s="29" t="s">
        <v>181</v>
      </c>
      <c r="B141" s="30" t="s">
        <v>145</v>
      </c>
      <c r="C141" s="31" t="s">
        <v>146</v>
      </c>
      <c r="D141" s="32">
        <v>28.01</v>
      </c>
      <c r="E141" s="32" t="s">
        <v>7</v>
      </c>
      <c r="F141" s="15">
        <v>10.3</v>
      </c>
      <c r="G141" s="47">
        <f t="shared" si="45"/>
        <v>0.23069999999999991</v>
      </c>
      <c r="H141" s="49">
        <f t="shared" si="46"/>
        <v>12.68</v>
      </c>
      <c r="I141" s="49">
        <f t="shared" si="43"/>
        <v>355.17</v>
      </c>
      <c r="N141" s="7">
        <v>12.68</v>
      </c>
      <c r="O141" s="8">
        <v>355.17</v>
      </c>
      <c r="P141" s="7">
        <f t="shared" si="44"/>
        <v>0</v>
      </c>
    </row>
    <row r="142" spans="1:16" ht="60" x14ac:dyDescent="0.25">
      <c r="A142" s="29" t="s">
        <v>182</v>
      </c>
      <c r="B142" s="30" t="s">
        <v>151</v>
      </c>
      <c r="C142" s="31" t="s">
        <v>152</v>
      </c>
      <c r="D142" s="32">
        <v>17.059999999999999</v>
      </c>
      <c r="E142" s="32" t="s">
        <v>7</v>
      </c>
      <c r="F142" s="15">
        <v>13.42</v>
      </c>
      <c r="G142" s="47">
        <f t="shared" si="45"/>
        <v>0.23069999999999991</v>
      </c>
      <c r="H142" s="49">
        <f t="shared" si="46"/>
        <v>16.52</v>
      </c>
      <c r="I142" s="49">
        <f t="shared" si="43"/>
        <v>281.83</v>
      </c>
      <c r="N142" s="7">
        <v>16.52</v>
      </c>
      <c r="O142" s="8">
        <v>281.83</v>
      </c>
      <c r="P142" s="7">
        <f t="shared" si="44"/>
        <v>0</v>
      </c>
    </row>
    <row r="143" spans="1:16" ht="75" x14ac:dyDescent="0.25">
      <c r="A143" s="29" t="s">
        <v>183</v>
      </c>
      <c r="B143" s="30" t="s">
        <v>164</v>
      </c>
      <c r="C143" s="31" t="s">
        <v>165</v>
      </c>
      <c r="D143" s="32">
        <v>1.23</v>
      </c>
      <c r="E143" s="32" t="s">
        <v>5</v>
      </c>
      <c r="F143" s="15">
        <v>717.45</v>
      </c>
      <c r="G143" s="47">
        <f>$I$137-1</f>
        <v>0.23069999999999991</v>
      </c>
      <c r="H143" s="49">
        <f t="shared" si="46"/>
        <v>882.97</v>
      </c>
      <c r="I143" s="49">
        <f t="shared" si="43"/>
        <v>1086.05</v>
      </c>
      <c r="N143" s="7">
        <v>882.97</v>
      </c>
      <c r="O143" s="8">
        <v>1086.05</v>
      </c>
      <c r="P143" s="7">
        <f t="shared" si="44"/>
        <v>0</v>
      </c>
    </row>
    <row r="144" spans="1:16" x14ac:dyDescent="0.25">
      <c r="F144" s="20"/>
      <c r="G144" s="50"/>
      <c r="H144" s="51"/>
      <c r="I144" s="51"/>
    </row>
    <row r="145" spans="1:16" x14ac:dyDescent="0.25">
      <c r="F145" s="20"/>
      <c r="G145" s="50"/>
      <c r="H145" s="51"/>
      <c r="I145" s="51"/>
    </row>
    <row r="146" spans="1:16" s="18" customFormat="1" x14ac:dyDescent="0.25">
      <c r="A146" s="25">
        <v>16</v>
      </c>
      <c r="B146" s="26"/>
      <c r="C146" s="27" t="s">
        <v>184</v>
      </c>
      <c r="D146" s="36"/>
      <c r="E146" s="36"/>
      <c r="F146" s="12"/>
      <c r="G146" s="36"/>
      <c r="H146" s="36"/>
      <c r="I146" s="54">
        <f>SUM(I148)</f>
        <v>137354.20000000001</v>
      </c>
      <c r="N146" s="7"/>
      <c r="O146" s="13">
        <v>137354.20000000001</v>
      </c>
      <c r="P146" s="16">
        <f>I146-O146</f>
        <v>0</v>
      </c>
    </row>
    <row r="147" spans="1:16" s="18" customFormat="1" x14ac:dyDescent="0.25">
      <c r="A147" s="37"/>
      <c r="B147" s="38"/>
      <c r="C147" s="39"/>
      <c r="D147" s="37"/>
      <c r="E147" s="37"/>
      <c r="F147" s="14"/>
      <c r="G147" s="37"/>
      <c r="H147" s="37"/>
      <c r="I147" s="10">
        <v>1.2306999999999999</v>
      </c>
      <c r="N147" s="21"/>
      <c r="O147" s="13"/>
      <c r="P147" s="16"/>
    </row>
    <row r="148" spans="1:16" ht="90" x14ac:dyDescent="0.25">
      <c r="A148" s="32" t="s">
        <v>185</v>
      </c>
      <c r="B148" s="33" t="s">
        <v>186</v>
      </c>
      <c r="C148" s="34" t="s">
        <v>187</v>
      </c>
      <c r="D148" s="40">
        <v>9693.31</v>
      </c>
      <c r="E148" s="32" t="s">
        <v>7</v>
      </c>
      <c r="F148" s="15">
        <v>11.51</v>
      </c>
      <c r="G148" s="47">
        <f>$I$147-1</f>
        <v>0.23069999999999991</v>
      </c>
      <c r="H148" s="49">
        <f>ROUND(F148*$I$147,2)</f>
        <v>14.17</v>
      </c>
      <c r="I148" s="49">
        <f>ROUND(D148*H148,2)</f>
        <v>137354.20000000001</v>
      </c>
      <c r="N148" s="7">
        <v>14.17</v>
      </c>
      <c r="O148" s="8">
        <v>137354.20000000001</v>
      </c>
      <c r="P148" s="7">
        <f t="shared" ref="P148" si="47">O148-I148</f>
        <v>0</v>
      </c>
    </row>
    <row r="149" spans="1:16" x14ac:dyDescent="0.25">
      <c r="D149" s="41"/>
      <c r="F149" s="20"/>
      <c r="G149" s="50"/>
      <c r="H149" s="51"/>
      <c r="I149" s="51"/>
    </row>
    <row r="150" spans="1:16" x14ac:dyDescent="0.25">
      <c r="D150" s="41"/>
      <c r="F150" s="20"/>
      <c r="G150" s="50"/>
      <c r="H150" s="51"/>
      <c r="I150" s="51"/>
    </row>
    <row r="151" spans="1:16" s="18" customFormat="1" ht="30" x14ac:dyDescent="0.25">
      <c r="A151" s="25">
        <v>17</v>
      </c>
      <c r="B151" s="26"/>
      <c r="C151" s="27" t="s">
        <v>188</v>
      </c>
      <c r="D151" s="36"/>
      <c r="E151" s="36"/>
      <c r="F151" s="12"/>
      <c r="G151" s="36"/>
      <c r="H151" s="36"/>
      <c r="I151" s="54">
        <f>ROUND(SUM(I153:I156),2)</f>
        <v>70720.75</v>
      </c>
      <c r="N151" s="7"/>
      <c r="O151" s="13">
        <v>70720.75</v>
      </c>
      <c r="P151" s="16">
        <f>I151-O151</f>
        <v>0</v>
      </c>
    </row>
    <row r="152" spans="1:16" s="18" customFormat="1" x14ac:dyDescent="0.25">
      <c r="A152" s="37"/>
      <c r="B152" s="38"/>
      <c r="C152" s="39"/>
      <c r="D152" s="37"/>
      <c r="E152" s="37"/>
      <c r="F152" s="14"/>
      <c r="G152" s="37"/>
      <c r="H152" s="37"/>
      <c r="I152" s="10">
        <v>1.2306999999999999</v>
      </c>
      <c r="N152" s="21"/>
      <c r="O152" s="13"/>
      <c r="P152" s="16"/>
    </row>
    <row r="153" spans="1:16" ht="60" x14ac:dyDescent="0.25">
      <c r="A153" s="32" t="s">
        <v>189</v>
      </c>
      <c r="B153" s="33" t="s">
        <v>190</v>
      </c>
      <c r="C153" s="34" t="s">
        <v>191</v>
      </c>
      <c r="D153" s="32">
        <v>783.72</v>
      </c>
      <c r="E153" s="32" t="s">
        <v>1</v>
      </c>
      <c r="F153" s="15">
        <v>3.24</v>
      </c>
      <c r="G153" s="47">
        <f>$I$152-1</f>
        <v>0.23069999999999991</v>
      </c>
      <c r="H153" s="49">
        <f>ROUND(F153*$I$152,2)</f>
        <v>3.99</v>
      </c>
      <c r="I153" s="49">
        <f>ROUND(D153*H153,2)</f>
        <v>3127.04</v>
      </c>
      <c r="N153" s="7">
        <v>3.99</v>
      </c>
      <c r="O153" s="8">
        <v>3127.04</v>
      </c>
      <c r="P153" s="7">
        <f t="shared" ref="P153:P156" si="48">O153-I153</f>
        <v>0</v>
      </c>
    </row>
    <row r="154" spans="1:16" ht="45" x14ac:dyDescent="0.25">
      <c r="A154" s="32" t="s">
        <v>192</v>
      </c>
      <c r="B154" s="33" t="s">
        <v>193</v>
      </c>
      <c r="C154" s="34" t="s">
        <v>194</v>
      </c>
      <c r="D154" s="32">
        <v>39.19</v>
      </c>
      <c r="E154" s="32" t="s">
        <v>5</v>
      </c>
      <c r="F154" s="15">
        <v>247.74</v>
      </c>
      <c r="G154" s="47">
        <f t="shared" ref="G154:G156" si="49">$I$152-1</f>
        <v>0.23069999999999991</v>
      </c>
      <c r="H154" s="49">
        <f t="shared" ref="H154:H156" si="50">ROUND(F154*$I$152,2)</f>
        <v>304.89</v>
      </c>
      <c r="I154" s="49">
        <f>ROUND(D154*H154,2)</f>
        <v>11948.64</v>
      </c>
      <c r="N154" s="7">
        <v>304.89</v>
      </c>
      <c r="O154" s="8">
        <v>11948.64</v>
      </c>
      <c r="P154" s="7">
        <f t="shared" si="48"/>
        <v>0</v>
      </c>
    </row>
    <row r="155" spans="1:16" ht="45" x14ac:dyDescent="0.25">
      <c r="A155" s="32" t="s">
        <v>195</v>
      </c>
      <c r="B155" s="33" t="s">
        <v>196</v>
      </c>
      <c r="C155" s="34" t="s">
        <v>197</v>
      </c>
      <c r="D155" s="32">
        <v>783.72</v>
      </c>
      <c r="E155" s="32" t="s">
        <v>1</v>
      </c>
      <c r="F155" s="15">
        <v>2.5</v>
      </c>
      <c r="G155" s="47">
        <f t="shared" si="49"/>
        <v>0.23069999999999991</v>
      </c>
      <c r="H155" s="49">
        <f t="shared" si="50"/>
        <v>3.08</v>
      </c>
      <c r="I155" s="49">
        <f>ROUND(D155*H155,2)</f>
        <v>2413.86</v>
      </c>
      <c r="N155" s="7">
        <v>3.08</v>
      </c>
      <c r="O155" s="8">
        <v>2413.86</v>
      </c>
      <c r="P155" s="7">
        <f t="shared" si="48"/>
        <v>0</v>
      </c>
    </row>
    <row r="156" spans="1:16" ht="60" x14ac:dyDescent="0.25">
      <c r="A156" s="32" t="s">
        <v>198</v>
      </c>
      <c r="B156" s="33" t="s">
        <v>199</v>
      </c>
      <c r="C156" s="34" t="s">
        <v>200</v>
      </c>
      <c r="D156" s="32">
        <v>54.86</v>
      </c>
      <c r="E156" s="32" t="s">
        <v>5</v>
      </c>
      <c r="F156" s="15">
        <v>788.42</v>
      </c>
      <c r="G156" s="47">
        <f t="shared" si="49"/>
        <v>0.23069999999999991</v>
      </c>
      <c r="H156" s="49">
        <f t="shared" si="50"/>
        <v>970.31</v>
      </c>
      <c r="I156" s="49">
        <f>ROUND(D156*H156,2)</f>
        <v>53231.21</v>
      </c>
      <c r="N156" s="7">
        <v>970.31</v>
      </c>
      <c r="O156" s="8">
        <v>53231.21</v>
      </c>
      <c r="P156" s="7">
        <f t="shared" si="48"/>
        <v>0</v>
      </c>
    </row>
    <row r="157" spans="1:16" x14ac:dyDescent="0.25">
      <c r="F157" s="20"/>
      <c r="G157" s="50"/>
      <c r="H157" s="51"/>
      <c r="I157" s="51"/>
    </row>
    <row r="158" spans="1:16" x14ac:dyDescent="0.25">
      <c r="F158" s="20"/>
      <c r="G158" s="50"/>
      <c r="H158" s="51"/>
      <c r="I158" s="51"/>
    </row>
    <row r="159" spans="1:16" s="18" customFormat="1" ht="30" x14ac:dyDescent="0.25">
      <c r="A159" s="25">
        <v>18</v>
      </c>
      <c r="B159" s="26"/>
      <c r="C159" s="27" t="s">
        <v>201</v>
      </c>
      <c r="D159" s="36"/>
      <c r="E159" s="36"/>
      <c r="F159" s="12"/>
      <c r="G159" s="36"/>
      <c r="H159" s="36"/>
      <c r="I159" s="54">
        <f>ROUND(SUM(I161:I164),2)</f>
        <v>22996.06</v>
      </c>
      <c r="N159" s="7"/>
      <c r="O159" s="13">
        <v>22996.06</v>
      </c>
      <c r="P159" s="16">
        <f>I159-O159</f>
        <v>0</v>
      </c>
    </row>
    <row r="160" spans="1:16" s="18" customFormat="1" x14ac:dyDescent="0.25">
      <c r="A160" s="37"/>
      <c r="B160" s="38"/>
      <c r="C160" s="39"/>
      <c r="D160" s="37"/>
      <c r="E160" s="37"/>
      <c r="F160" s="14"/>
      <c r="G160" s="37"/>
      <c r="H160" s="37"/>
      <c r="I160" s="10">
        <v>1.2306999999999999</v>
      </c>
      <c r="N160" s="21"/>
      <c r="O160" s="13"/>
      <c r="P160" s="16"/>
    </row>
    <row r="161" spans="1:16" ht="60" x14ac:dyDescent="0.25">
      <c r="A161" s="32" t="s">
        <v>202</v>
      </c>
      <c r="B161" s="33" t="s">
        <v>190</v>
      </c>
      <c r="C161" s="34" t="s">
        <v>191</v>
      </c>
      <c r="D161" s="32">
        <v>254.8</v>
      </c>
      <c r="E161" s="32" t="s">
        <v>1</v>
      </c>
      <c r="F161" s="15">
        <v>3.24</v>
      </c>
      <c r="G161" s="47">
        <f>$I$160-1</f>
        <v>0.23069999999999991</v>
      </c>
      <c r="H161" s="49">
        <f>ROUND(F161*$I$160,2)</f>
        <v>3.99</v>
      </c>
      <c r="I161" s="49">
        <f>ROUND(D161*H161,2)</f>
        <v>1016.65</v>
      </c>
      <c r="N161" s="7">
        <v>3.99</v>
      </c>
      <c r="O161" s="8">
        <v>1016.65</v>
      </c>
      <c r="P161" s="7">
        <f t="shared" ref="P161:P164" si="51">O161-I161</f>
        <v>0</v>
      </c>
    </row>
    <row r="162" spans="1:16" ht="45" x14ac:dyDescent="0.25">
      <c r="A162" s="32" t="s">
        <v>203</v>
      </c>
      <c r="B162" s="33" t="s">
        <v>193</v>
      </c>
      <c r="C162" s="34" t="s">
        <v>194</v>
      </c>
      <c r="D162" s="32">
        <v>12.74</v>
      </c>
      <c r="E162" s="32" t="s">
        <v>5</v>
      </c>
      <c r="F162" s="15">
        <v>247.74</v>
      </c>
      <c r="G162" s="47">
        <f t="shared" ref="G162:G164" si="52">$I$160-1</f>
        <v>0.23069999999999991</v>
      </c>
      <c r="H162" s="49">
        <f t="shared" ref="H162:H164" si="53">ROUND(F162*$I$160,2)</f>
        <v>304.89</v>
      </c>
      <c r="I162" s="49">
        <f>ROUND(D162*H162,2)</f>
        <v>3884.3</v>
      </c>
      <c r="N162" s="7">
        <v>304.89</v>
      </c>
      <c r="O162" s="8">
        <v>3884.3</v>
      </c>
      <c r="P162" s="7">
        <f t="shared" si="51"/>
        <v>0</v>
      </c>
    </row>
    <row r="163" spans="1:16" ht="45" x14ac:dyDescent="0.25">
      <c r="A163" s="32" t="s">
        <v>204</v>
      </c>
      <c r="B163" s="33" t="s">
        <v>196</v>
      </c>
      <c r="C163" s="34" t="s">
        <v>197</v>
      </c>
      <c r="D163" s="32">
        <v>254.8</v>
      </c>
      <c r="E163" s="32" t="s">
        <v>1</v>
      </c>
      <c r="F163" s="15">
        <v>2.5</v>
      </c>
      <c r="G163" s="47">
        <f t="shared" si="52"/>
        <v>0.23069999999999991</v>
      </c>
      <c r="H163" s="49">
        <f t="shared" si="53"/>
        <v>3.08</v>
      </c>
      <c r="I163" s="49">
        <f>ROUND(D163*H163,2)</f>
        <v>784.78</v>
      </c>
      <c r="N163" s="7">
        <v>3.08</v>
      </c>
      <c r="O163" s="8">
        <v>784.78</v>
      </c>
      <c r="P163" s="7">
        <f t="shared" si="51"/>
        <v>0</v>
      </c>
    </row>
    <row r="164" spans="1:16" ht="60" x14ac:dyDescent="0.25">
      <c r="A164" s="32" t="s">
        <v>205</v>
      </c>
      <c r="B164" s="33" t="s">
        <v>199</v>
      </c>
      <c r="C164" s="34" t="s">
        <v>200</v>
      </c>
      <c r="D164" s="32">
        <v>17.84</v>
      </c>
      <c r="E164" s="32" t="s">
        <v>5</v>
      </c>
      <c r="F164" s="15">
        <v>788.42</v>
      </c>
      <c r="G164" s="47">
        <f t="shared" si="52"/>
        <v>0.23069999999999991</v>
      </c>
      <c r="H164" s="49">
        <f t="shared" si="53"/>
        <v>970.31</v>
      </c>
      <c r="I164" s="49">
        <f>ROUND(D164*H164,2)</f>
        <v>17310.330000000002</v>
      </c>
      <c r="N164" s="7">
        <v>970.31</v>
      </c>
      <c r="O164" s="8">
        <v>17310.330000000002</v>
      </c>
      <c r="P164" s="7">
        <f t="shared" si="51"/>
        <v>0</v>
      </c>
    </row>
    <row r="165" spans="1:16" x14ac:dyDescent="0.25">
      <c r="F165" s="20"/>
      <c r="G165" s="50"/>
      <c r="H165" s="51"/>
      <c r="I165" s="51"/>
    </row>
    <row r="166" spans="1:16" x14ac:dyDescent="0.25">
      <c r="F166" s="20"/>
      <c r="G166" s="50"/>
      <c r="H166" s="51"/>
      <c r="I166" s="51"/>
    </row>
    <row r="167" spans="1:16" s="18" customFormat="1" ht="30" x14ac:dyDescent="0.25">
      <c r="A167" s="25">
        <v>19</v>
      </c>
      <c r="B167" s="26"/>
      <c r="C167" s="27" t="s">
        <v>206</v>
      </c>
      <c r="D167" s="36"/>
      <c r="E167" s="36"/>
      <c r="F167" s="12"/>
      <c r="G167" s="36"/>
      <c r="H167" s="36"/>
      <c r="I167" s="54">
        <f>SUM(I169)</f>
        <v>1700.86</v>
      </c>
      <c r="N167" s="7"/>
      <c r="O167" s="13">
        <v>1700.86</v>
      </c>
      <c r="P167" s="16">
        <f>I167-O167</f>
        <v>0</v>
      </c>
    </row>
    <row r="168" spans="1:16" s="18" customFormat="1" x14ac:dyDescent="0.25">
      <c r="A168" s="37"/>
      <c r="B168" s="38"/>
      <c r="C168" s="39"/>
      <c r="D168" s="37"/>
      <c r="E168" s="37"/>
      <c r="F168" s="14"/>
      <c r="G168" s="37"/>
      <c r="H168" s="37"/>
      <c r="I168" s="10">
        <v>1.2306999999999999</v>
      </c>
      <c r="N168" s="21"/>
      <c r="O168" s="13"/>
      <c r="P168" s="16"/>
    </row>
    <row r="169" spans="1:16" ht="75" x14ac:dyDescent="0.25">
      <c r="A169" s="32" t="s">
        <v>207</v>
      </c>
      <c r="B169" s="33" t="s">
        <v>208</v>
      </c>
      <c r="C169" s="34" t="s">
        <v>209</v>
      </c>
      <c r="D169" s="32">
        <v>6.1</v>
      </c>
      <c r="E169" s="32" t="s">
        <v>1</v>
      </c>
      <c r="F169" s="15">
        <v>226.56</v>
      </c>
      <c r="G169" s="47">
        <f>$I$168-1</f>
        <v>0.23069999999999991</v>
      </c>
      <c r="H169" s="49">
        <f>ROUND(F169*$I$168,2)</f>
        <v>278.83</v>
      </c>
      <c r="I169" s="49">
        <f>ROUND(D169*H169,2)</f>
        <v>1700.86</v>
      </c>
      <c r="N169" s="7">
        <v>278.83</v>
      </c>
      <c r="O169" s="8">
        <v>1700.86</v>
      </c>
      <c r="P169" s="7">
        <f t="shared" ref="P169" si="54">O169-I169</f>
        <v>0</v>
      </c>
    </row>
    <row r="170" spans="1:16" x14ac:dyDescent="0.25">
      <c r="F170" s="20"/>
      <c r="G170" s="50"/>
      <c r="H170" s="51"/>
      <c r="I170" s="51"/>
    </row>
    <row r="171" spans="1:16" x14ac:dyDescent="0.25">
      <c r="F171" s="20"/>
      <c r="G171" s="50"/>
      <c r="H171" s="51"/>
      <c r="I171" s="51"/>
    </row>
    <row r="172" spans="1:16" s="18" customFormat="1" x14ac:dyDescent="0.25">
      <c r="A172" s="25">
        <v>20</v>
      </c>
      <c r="B172" s="26"/>
      <c r="C172" s="27" t="s">
        <v>210</v>
      </c>
      <c r="D172" s="36"/>
      <c r="E172" s="36"/>
      <c r="F172" s="12"/>
      <c r="G172" s="36"/>
      <c r="H172" s="36"/>
      <c r="I172" s="54">
        <f>ROUND(SUM(I174:I178),2)</f>
        <v>217879.47</v>
      </c>
      <c r="N172" s="7"/>
      <c r="O172" s="13">
        <v>217879.47</v>
      </c>
      <c r="P172" s="16">
        <f>I172-O172</f>
        <v>0</v>
      </c>
    </row>
    <row r="173" spans="1:16" s="18" customFormat="1" x14ac:dyDescent="0.25">
      <c r="A173" s="37"/>
      <c r="B173" s="38"/>
      <c r="C173" s="39"/>
      <c r="D173" s="37"/>
      <c r="E173" s="37"/>
      <c r="F173" s="14"/>
      <c r="G173" s="37"/>
      <c r="H173" s="37"/>
      <c r="I173" s="10">
        <v>1.2306999999999999</v>
      </c>
      <c r="N173" s="7"/>
      <c r="O173" s="13"/>
      <c r="P173" s="16"/>
    </row>
    <row r="174" spans="1:16" ht="75" x14ac:dyDescent="0.25">
      <c r="A174" s="32" t="s">
        <v>211</v>
      </c>
      <c r="B174" s="33" t="s">
        <v>212</v>
      </c>
      <c r="C174" s="34" t="s">
        <v>213</v>
      </c>
      <c r="D174" s="32">
        <v>572.77</v>
      </c>
      <c r="E174" s="32" t="s">
        <v>1</v>
      </c>
      <c r="F174" s="15">
        <v>58.25</v>
      </c>
      <c r="G174" s="47">
        <f>$I$173-1</f>
        <v>0.23069999999999991</v>
      </c>
      <c r="H174" s="49">
        <f>ROUND(F174*$I$173,2)</f>
        <v>71.69</v>
      </c>
      <c r="I174" s="49">
        <f>ROUND(D174*H174,2)</f>
        <v>41061.879999999997</v>
      </c>
      <c r="N174" s="7">
        <v>71.69</v>
      </c>
      <c r="O174" s="8">
        <v>41061.879999999997</v>
      </c>
      <c r="P174" s="7">
        <f t="shared" ref="P174:P178" si="55">O174-I174</f>
        <v>0</v>
      </c>
    </row>
    <row r="175" spans="1:16" ht="75" x14ac:dyDescent="0.25">
      <c r="A175" s="32" t="s">
        <v>214</v>
      </c>
      <c r="B175" s="33" t="s">
        <v>215</v>
      </c>
      <c r="C175" s="34" t="s">
        <v>216</v>
      </c>
      <c r="D175" s="40">
        <v>1038</v>
      </c>
      <c r="E175" s="32" t="s">
        <v>1</v>
      </c>
      <c r="F175" s="15">
        <v>91.2</v>
      </c>
      <c r="G175" s="47">
        <f t="shared" ref="G175:G178" si="56">$I$173-1</f>
        <v>0.23069999999999991</v>
      </c>
      <c r="H175" s="49">
        <f t="shared" ref="H175:H178" si="57">ROUND(F175*$I$173,2)</f>
        <v>112.24</v>
      </c>
      <c r="I175" s="49">
        <f>ROUND(D175*H175,2)</f>
        <v>116505.12</v>
      </c>
      <c r="N175" s="7">
        <v>112.24</v>
      </c>
      <c r="O175" s="8">
        <v>116505.12</v>
      </c>
      <c r="P175" s="7">
        <f t="shared" si="55"/>
        <v>0</v>
      </c>
    </row>
    <row r="176" spans="1:16" ht="75" x14ac:dyDescent="0.25">
      <c r="A176" s="32" t="s">
        <v>217</v>
      </c>
      <c r="B176" s="33" t="s">
        <v>218</v>
      </c>
      <c r="C176" s="34" t="s">
        <v>219</v>
      </c>
      <c r="D176" s="32">
        <v>564.11</v>
      </c>
      <c r="E176" s="32" t="s">
        <v>1</v>
      </c>
      <c r="F176" s="15">
        <v>78.010000000000005</v>
      </c>
      <c r="G176" s="47">
        <f t="shared" si="56"/>
        <v>0.23069999999999991</v>
      </c>
      <c r="H176" s="49">
        <f t="shared" si="57"/>
        <v>96.01</v>
      </c>
      <c r="I176" s="49">
        <f>ROUND(D176*H176,2)</f>
        <v>54160.2</v>
      </c>
      <c r="N176" s="7">
        <v>96.01</v>
      </c>
      <c r="O176" s="8">
        <v>54160.2</v>
      </c>
      <c r="P176" s="7">
        <f t="shared" si="55"/>
        <v>0</v>
      </c>
    </row>
    <row r="177" spans="1:16" ht="75" x14ac:dyDescent="0.25">
      <c r="A177" s="32" t="s">
        <v>220</v>
      </c>
      <c r="B177" s="33" t="s">
        <v>221</v>
      </c>
      <c r="C177" s="34" t="s">
        <v>222</v>
      </c>
      <c r="D177" s="32">
        <v>9.7200000000000006</v>
      </c>
      <c r="E177" s="32" t="s">
        <v>1</v>
      </c>
      <c r="F177" s="15">
        <v>140.79</v>
      </c>
      <c r="G177" s="47">
        <f t="shared" si="56"/>
        <v>0.23069999999999991</v>
      </c>
      <c r="H177" s="49">
        <f t="shared" si="57"/>
        <v>173.27</v>
      </c>
      <c r="I177" s="49">
        <f>ROUND(D177*H177,2)</f>
        <v>1684.18</v>
      </c>
      <c r="N177" s="7">
        <v>173.27</v>
      </c>
      <c r="O177" s="8">
        <v>1684.18</v>
      </c>
      <c r="P177" s="7">
        <f t="shared" si="55"/>
        <v>0</v>
      </c>
    </row>
    <row r="178" spans="1:16" ht="45" x14ac:dyDescent="0.25">
      <c r="A178" s="32" t="s">
        <v>223</v>
      </c>
      <c r="B178" s="33" t="s">
        <v>224</v>
      </c>
      <c r="C178" s="34" t="s">
        <v>225</v>
      </c>
      <c r="D178" s="32">
        <v>311.8</v>
      </c>
      <c r="E178" s="32" t="s">
        <v>3</v>
      </c>
      <c r="F178" s="15">
        <v>11.64</v>
      </c>
      <c r="G178" s="47">
        <f t="shared" si="56"/>
        <v>0.23069999999999991</v>
      </c>
      <c r="H178" s="49">
        <f t="shared" si="57"/>
        <v>14.33</v>
      </c>
      <c r="I178" s="49">
        <f>ROUND(D178*H178,2)</f>
        <v>4468.09</v>
      </c>
      <c r="N178" s="7">
        <v>14.33</v>
      </c>
      <c r="O178" s="8">
        <v>4468.09</v>
      </c>
      <c r="P178" s="7">
        <f t="shared" si="55"/>
        <v>0</v>
      </c>
    </row>
    <row r="181" spans="1:16" s="18" customFormat="1" x14ac:dyDescent="0.25">
      <c r="A181" s="25">
        <v>21</v>
      </c>
      <c r="B181" s="26"/>
      <c r="C181" s="27" t="s">
        <v>226</v>
      </c>
      <c r="D181" s="36"/>
      <c r="E181" s="36"/>
      <c r="F181" s="12"/>
      <c r="G181" s="36"/>
      <c r="H181" s="36"/>
      <c r="I181" s="54">
        <f>I183</f>
        <v>6043.83</v>
      </c>
      <c r="N181" s="7"/>
      <c r="O181" s="13">
        <f>O183</f>
        <v>6043.83</v>
      </c>
      <c r="P181" s="16">
        <f>I181-O181</f>
        <v>0</v>
      </c>
    </row>
    <row r="182" spans="1:16" s="18" customFormat="1" x14ac:dyDescent="0.25">
      <c r="A182" s="37"/>
      <c r="B182" s="38"/>
      <c r="C182" s="39"/>
      <c r="D182" s="37"/>
      <c r="E182" s="37"/>
      <c r="F182" s="14"/>
      <c r="G182" s="37"/>
      <c r="H182" s="37"/>
      <c r="I182" s="10">
        <v>1.2306999999999999</v>
      </c>
      <c r="N182" s="21"/>
      <c r="O182" s="17"/>
      <c r="P182" s="16"/>
    </row>
    <row r="183" spans="1:16" ht="75" x14ac:dyDescent="0.25">
      <c r="A183" s="32" t="s">
        <v>227</v>
      </c>
      <c r="B183" s="33" t="s">
        <v>218</v>
      </c>
      <c r="C183" s="34" t="s">
        <v>219</v>
      </c>
      <c r="D183" s="32">
        <v>62.95</v>
      </c>
      <c r="E183" s="32" t="s">
        <v>1</v>
      </c>
      <c r="F183" s="15">
        <v>78.010000000000005</v>
      </c>
      <c r="G183" s="47">
        <f>$I$182-1</f>
        <v>0.23069999999999991</v>
      </c>
      <c r="H183" s="49">
        <f>ROUND(F183*I182,2)</f>
        <v>96.01</v>
      </c>
      <c r="I183" s="49">
        <f>ROUND(H183*D183,2)</f>
        <v>6043.83</v>
      </c>
      <c r="N183" s="7">
        <v>96.01</v>
      </c>
      <c r="O183" s="8">
        <v>6043.83</v>
      </c>
      <c r="P183" s="7">
        <f>O183-I183</f>
        <v>0</v>
      </c>
    </row>
    <row r="184" spans="1:16" x14ac:dyDescent="0.25">
      <c r="F184" s="20"/>
      <c r="G184" s="50"/>
      <c r="H184" s="51"/>
      <c r="I184" s="51"/>
    </row>
    <row r="185" spans="1:16" x14ac:dyDescent="0.25">
      <c r="F185" s="20"/>
      <c r="G185" s="50"/>
      <c r="H185" s="51"/>
      <c r="I185" s="51"/>
    </row>
    <row r="186" spans="1:16" s="18" customFormat="1" x14ac:dyDescent="0.25">
      <c r="A186" s="25">
        <v>22</v>
      </c>
      <c r="B186" s="26"/>
      <c r="C186" s="27" t="s">
        <v>228</v>
      </c>
      <c r="D186" s="36"/>
      <c r="E186" s="36"/>
      <c r="F186" s="12"/>
      <c r="G186" s="36"/>
      <c r="H186" s="36"/>
      <c r="I186" s="54">
        <f>ROUND(SUM(I188:I190),2)</f>
        <v>9825.7800000000007</v>
      </c>
      <c r="N186" s="13"/>
      <c r="O186" s="13">
        <f>ROUND(SUM(O188:O190),2)</f>
        <v>9825.7800000000007</v>
      </c>
      <c r="P186" s="16">
        <f>I186-O186</f>
        <v>0</v>
      </c>
    </row>
    <row r="187" spans="1:16" s="18" customFormat="1" x14ac:dyDescent="0.25">
      <c r="A187" s="37"/>
      <c r="B187" s="38"/>
      <c r="C187" s="39"/>
      <c r="D187" s="37"/>
      <c r="E187" s="37"/>
      <c r="F187" s="14"/>
      <c r="G187" s="37"/>
      <c r="H187" s="37"/>
      <c r="I187" s="10">
        <v>1.2306999999999999</v>
      </c>
      <c r="N187" s="13"/>
      <c r="O187" s="17"/>
      <c r="P187" s="16"/>
    </row>
    <row r="188" spans="1:16" ht="60" x14ac:dyDescent="0.25">
      <c r="A188" s="32" t="s">
        <v>229</v>
      </c>
      <c r="B188" s="33" t="s">
        <v>230</v>
      </c>
      <c r="C188" s="34" t="s">
        <v>231</v>
      </c>
      <c r="D188" s="32">
        <v>8.06</v>
      </c>
      <c r="E188" s="32" t="s">
        <v>1</v>
      </c>
      <c r="F188" s="15">
        <v>674.4</v>
      </c>
      <c r="G188" s="47">
        <f>$I$187-1</f>
        <v>0.23069999999999991</v>
      </c>
      <c r="H188" s="49">
        <f>ROUND(F188*$I$187,2)</f>
        <v>829.98</v>
      </c>
      <c r="I188" s="49">
        <f>ROUND(D188*H188,2)</f>
        <v>6689.64</v>
      </c>
      <c r="N188" s="8">
        <v>829.98</v>
      </c>
      <c r="O188" s="8">
        <v>6689.64</v>
      </c>
      <c r="P188" s="7">
        <f>O188-I188</f>
        <v>0</v>
      </c>
    </row>
    <row r="189" spans="1:16" ht="45" x14ac:dyDescent="0.25">
      <c r="A189" s="32" t="s">
        <v>232</v>
      </c>
      <c r="B189" s="33" t="s">
        <v>233</v>
      </c>
      <c r="C189" s="34" t="s">
        <v>234</v>
      </c>
      <c r="D189" s="32">
        <v>7.2</v>
      </c>
      <c r="E189" s="32" t="s">
        <v>1</v>
      </c>
      <c r="F189" s="15">
        <v>322.85000000000002</v>
      </c>
      <c r="G189" s="47">
        <f t="shared" ref="G189:G190" si="58">$I$187-1</f>
        <v>0.23069999999999991</v>
      </c>
      <c r="H189" s="49">
        <f t="shared" ref="H189:H190" si="59">ROUND(F189*$I$187,2)</f>
        <v>397.33</v>
      </c>
      <c r="I189" s="49">
        <f>ROUND(D189*H189,2)</f>
        <v>2860.78</v>
      </c>
      <c r="N189" s="8">
        <v>397.33</v>
      </c>
      <c r="O189" s="8">
        <v>2860.78</v>
      </c>
      <c r="P189" s="7">
        <f>O189-I189</f>
        <v>0</v>
      </c>
    </row>
    <row r="190" spans="1:16" ht="60" x14ac:dyDescent="0.25">
      <c r="A190" s="32" t="s">
        <v>235</v>
      </c>
      <c r="B190" s="33" t="s">
        <v>236</v>
      </c>
      <c r="C190" s="34" t="s">
        <v>237</v>
      </c>
      <c r="D190" s="32">
        <v>3.6</v>
      </c>
      <c r="E190" s="32" t="s">
        <v>1</v>
      </c>
      <c r="F190" s="15">
        <v>62.15</v>
      </c>
      <c r="G190" s="47">
        <f t="shared" si="58"/>
        <v>0.23069999999999991</v>
      </c>
      <c r="H190" s="49">
        <f t="shared" si="59"/>
        <v>76.489999999999995</v>
      </c>
      <c r="I190" s="49">
        <f>ROUND(D190*H190,2)</f>
        <v>275.36</v>
      </c>
      <c r="N190" s="8">
        <v>76.489999999999995</v>
      </c>
      <c r="O190" s="8">
        <v>275.36</v>
      </c>
      <c r="P190" s="7">
        <f>O190-I190</f>
        <v>0</v>
      </c>
    </row>
    <row r="191" spans="1:16" x14ac:dyDescent="0.25">
      <c r="F191" s="20"/>
      <c r="G191" s="50"/>
      <c r="H191" s="51"/>
      <c r="I191" s="51"/>
    </row>
    <row r="192" spans="1:16" x14ac:dyDescent="0.25">
      <c r="F192" s="20"/>
      <c r="G192" s="50"/>
      <c r="H192" s="51"/>
      <c r="I192" s="51"/>
    </row>
    <row r="193" spans="1:16" s="18" customFormat="1" x14ac:dyDescent="0.25">
      <c r="A193" s="25">
        <v>23</v>
      </c>
      <c r="B193" s="26"/>
      <c r="C193" s="27" t="s">
        <v>238</v>
      </c>
      <c r="D193" s="36"/>
      <c r="E193" s="36"/>
      <c r="F193" s="12"/>
      <c r="G193" s="36"/>
      <c r="H193" s="36"/>
      <c r="I193" s="54">
        <f>ROUND(SUM(I195:I201),2)</f>
        <v>42446.36</v>
      </c>
      <c r="N193" s="13"/>
      <c r="O193" s="13">
        <f>ROUND(SUM(O195:O201),2)</f>
        <v>42446.36</v>
      </c>
      <c r="P193" s="16">
        <f>I193-O193</f>
        <v>0</v>
      </c>
    </row>
    <row r="194" spans="1:16" s="18" customFormat="1" x14ac:dyDescent="0.25">
      <c r="A194" s="37"/>
      <c r="B194" s="38"/>
      <c r="C194" s="39"/>
      <c r="D194" s="37"/>
      <c r="E194" s="37"/>
      <c r="F194" s="14"/>
      <c r="G194" s="37"/>
      <c r="H194" s="37"/>
      <c r="I194" s="10">
        <v>1.2306999999999999</v>
      </c>
      <c r="N194" s="13"/>
      <c r="O194" s="17"/>
      <c r="P194" s="16"/>
    </row>
    <row r="195" spans="1:16" ht="105" x14ac:dyDescent="0.25">
      <c r="A195" s="32" t="s">
        <v>239</v>
      </c>
      <c r="B195" s="33" t="s">
        <v>240</v>
      </c>
      <c r="C195" s="34" t="s">
        <v>241</v>
      </c>
      <c r="D195" s="32">
        <v>6</v>
      </c>
      <c r="E195" s="32" t="s">
        <v>2</v>
      </c>
      <c r="F195" s="15">
        <v>992.03</v>
      </c>
      <c r="G195" s="47">
        <f>$I$194-1</f>
        <v>0.23069999999999991</v>
      </c>
      <c r="H195" s="49">
        <f t="shared" ref="H195:H201" si="60">ROUND(F195*$I$194,2)</f>
        <v>1220.8900000000001</v>
      </c>
      <c r="I195" s="49">
        <f t="shared" ref="I195:I201" si="61">ROUND(D195*H195,2)</f>
        <v>7325.34</v>
      </c>
      <c r="N195" s="8">
        <v>1220.8900000000001</v>
      </c>
      <c r="O195" s="8">
        <v>7325.34</v>
      </c>
      <c r="P195" s="7">
        <f t="shared" ref="P195:P201" si="62">O195-I195</f>
        <v>0</v>
      </c>
    </row>
    <row r="196" spans="1:16" ht="90" x14ac:dyDescent="0.25">
      <c r="A196" s="32" t="s">
        <v>242</v>
      </c>
      <c r="B196" s="33" t="s">
        <v>243</v>
      </c>
      <c r="C196" s="34" t="s">
        <v>244</v>
      </c>
      <c r="D196" s="32">
        <v>3</v>
      </c>
      <c r="E196" s="32" t="s">
        <v>2</v>
      </c>
      <c r="F196" s="15">
        <v>1807.15</v>
      </c>
      <c r="G196" s="47">
        <f t="shared" ref="G196:G200" si="63">$I$194-1</f>
        <v>0.23069999999999991</v>
      </c>
      <c r="H196" s="49">
        <f t="shared" si="60"/>
        <v>2224.06</v>
      </c>
      <c r="I196" s="49">
        <f t="shared" si="61"/>
        <v>6672.18</v>
      </c>
      <c r="N196" s="8">
        <v>2224.06</v>
      </c>
      <c r="O196" s="8">
        <v>6672.18</v>
      </c>
      <c r="P196" s="7">
        <f t="shared" si="62"/>
        <v>0</v>
      </c>
    </row>
    <row r="197" spans="1:16" ht="105" x14ac:dyDescent="0.25">
      <c r="A197" s="32" t="s">
        <v>245</v>
      </c>
      <c r="B197" s="33" t="s">
        <v>246</v>
      </c>
      <c r="C197" s="34" t="s">
        <v>247</v>
      </c>
      <c r="D197" s="32">
        <v>6</v>
      </c>
      <c r="E197" s="32" t="s">
        <v>2</v>
      </c>
      <c r="F197" s="15">
        <v>1084.22</v>
      </c>
      <c r="G197" s="47">
        <f t="shared" si="63"/>
        <v>0.23069999999999991</v>
      </c>
      <c r="H197" s="49">
        <f t="shared" si="60"/>
        <v>1334.35</v>
      </c>
      <c r="I197" s="49">
        <f t="shared" si="61"/>
        <v>8006.1</v>
      </c>
      <c r="N197" s="8">
        <v>1334.35</v>
      </c>
      <c r="O197" s="8">
        <v>8006.1</v>
      </c>
      <c r="P197" s="7">
        <f t="shared" si="62"/>
        <v>0</v>
      </c>
    </row>
    <row r="198" spans="1:16" ht="105" x14ac:dyDescent="0.25">
      <c r="A198" s="32" t="s">
        <v>248</v>
      </c>
      <c r="B198" s="33" t="s">
        <v>249</v>
      </c>
      <c r="C198" s="34" t="s">
        <v>250</v>
      </c>
      <c r="D198" s="32">
        <v>3</v>
      </c>
      <c r="E198" s="32" t="s">
        <v>2</v>
      </c>
      <c r="F198" s="15">
        <v>1084.22</v>
      </c>
      <c r="G198" s="47">
        <f t="shared" si="63"/>
        <v>0.23069999999999991</v>
      </c>
      <c r="H198" s="49">
        <f t="shared" si="60"/>
        <v>1334.35</v>
      </c>
      <c r="I198" s="49">
        <f t="shared" si="61"/>
        <v>4003.05</v>
      </c>
      <c r="N198" s="8">
        <v>1334.35</v>
      </c>
      <c r="O198" s="8">
        <v>4003.05</v>
      </c>
      <c r="P198" s="7">
        <f t="shared" si="62"/>
        <v>0</v>
      </c>
    </row>
    <row r="199" spans="1:16" ht="105" x14ac:dyDescent="0.25">
      <c r="A199" s="32" t="s">
        <v>251</v>
      </c>
      <c r="B199" s="33" t="s">
        <v>252</v>
      </c>
      <c r="C199" s="34" t="s">
        <v>253</v>
      </c>
      <c r="D199" s="32">
        <v>5</v>
      </c>
      <c r="E199" s="32" t="s">
        <v>2</v>
      </c>
      <c r="F199" s="15">
        <v>1807.15</v>
      </c>
      <c r="G199" s="47">
        <f t="shared" si="63"/>
        <v>0.23069999999999991</v>
      </c>
      <c r="H199" s="49">
        <f t="shared" si="60"/>
        <v>2224.06</v>
      </c>
      <c r="I199" s="49">
        <f t="shared" si="61"/>
        <v>11120.3</v>
      </c>
      <c r="N199" s="8">
        <v>2224.06</v>
      </c>
      <c r="O199" s="8">
        <v>11120.3</v>
      </c>
      <c r="P199" s="7">
        <f t="shared" si="62"/>
        <v>0</v>
      </c>
    </row>
    <row r="200" spans="1:16" ht="45" x14ac:dyDescent="0.25">
      <c r="A200" s="32" t="s">
        <v>254</v>
      </c>
      <c r="B200" s="33" t="s">
        <v>255</v>
      </c>
      <c r="C200" s="34" t="s">
        <v>256</v>
      </c>
      <c r="D200" s="32">
        <v>4</v>
      </c>
      <c r="E200" s="32" t="s">
        <v>2</v>
      </c>
      <c r="F200" s="15">
        <v>1001.12</v>
      </c>
      <c r="G200" s="47">
        <f t="shared" si="63"/>
        <v>0.23069999999999991</v>
      </c>
      <c r="H200" s="49">
        <f t="shared" si="60"/>
        <v>1232.08</v>
      </c>
      <c r="I200" s="49">
        <f t="shared" si="61"/>
        <v>4928.32</v>
      </c>
      <c r="N200" s="8">
        <v>1232.08</v>
      </c>
      <c r="O200" s="8">
        <v>4928.32</v>
      </c>
      <c r="P200" s="7">
        <f t="shared" si="62"/>
        <v>0</v>
      </c>
    </row>
    <row r="201" spans="1:16" ht="45" x14ac:dyDescent="0.25">
      <c r="A201" s="32" t="s">
        <v>257</v>
      </c>
      <c r="B201" s="33" t="s">
        <v>258</v>
      </c>
      <c r="C201" s="34" t="s">
        <v>259</v>
      </c>
      <c r="D201" s="32">
        <v>1.8</v>
      </c>
      <c r="E201" s="32" t="s">
        <v>1</v>
      </c>
      <c r="F201" s="15">
        <v>176.53</v>
      </c>
      <c r="G201" s="47">
        <f>$I$194-1</f>
        <v>0.23069999999999991</v>
      </c>
      <c r="H201" s="49">
        <f t="shared" si="60"/>
        <v>217.26</v>
      </c>
      <c r="I201" s="49">
        <f t="shared" si="61"/>
        <v>391.07</v>
      </c>
      <c r="N201" s="8">
        <v>217.26</v>
      </c>
      <c r="O201" s="8">
        <v>391.07</v>
      </c>
      <c r="P201" s="7">
        <f t="shared" si="62"/>
        <v>0</v>
      </c>
    </row>
    <row r="202" spans="1:16" x14ac:dyDescent="0.25">
      <c r="F202" s="20"/>
      <c r="G202" s="50"/>
      <c r="H202" s="51"/>
      <c r="I202" s="51"/>
      <c r="N202" s="8"/>
      <c r="P202" s="8"/>
    </row>
    <row r="203" spans="1:16" x14ac:dyDescent="0.25">
      <c r="F203" s="20"/>
      <c r="G203" s="50"/>
      <c r="H203" s="51"/>
      <c r="I203" s="51"/>
      <c r="N203" s="8"/>
      <c r="P203" s="8"/>
    </row>
    <row r="204" spans="1:16" s="18" customFormat="1" x14ac:dyDescent="0.25">
      <c r="A204" s="25">
        <v>24</v>
      </c>
      <c r="B204" s="26"/>
      <c r="C204" s="27" t="s">
        <v>260</v>
      </c>
      <c r="D204" s="36"/>
      <c r="E204" s="36"/>
      <c r="F204" s="12"/>
      <c r="G204" s="36"/>
      <c r="H204" s="36"/>
      <c r="I204" s="54">
        <f>ROUND(SUM(I206:I208),2)</f>
        <v>6952.22</v>
      </c>
      <c r="N204" s="13"/>
      <c r="O204" s="13">
        <f>ROUND(SUM(O206:O208),2)</f>
        <v>6952.22</v>
      </c>
      <c r="P204" s="16">
        <f>I204-O204</f>
        <v>0</v>
      </c>
    </row>
    <row r="205" spans="1:16" s="18" customFormat="1" x14ac:dyDescent="0.25">
      <c r="A205" s="37"/>
      <c r="B205" s="38"/>
      <c r="C205" s="39"/>
      <c r="D205" s="37"/>
      <c r="E205" s="37"/>
      <c r="F205" s="14"/>
      <c r="G205" s="37"/>
      <c r="H205" s="37"/>
      <c r="I205" s="10">
        <v>1.2306999999999999</v>
      </c>
      <c r="N205" s="13"/>
      <c r="O205" s="17"/>
      <c r="P205" s="16"/>
    </row>
    <row r="206" spans="1:16" ht="30" x14ac:dyDescent="0.25">
      <c r="A206" s="32" t="s">
        <v>261</v>
      </c>
      <c r="B206" s="33" t="s">
        <v>262</v>
      </c>
      <c r="C206" s="34" t="s">
        <v>263</v>
      </c>
      <c r="D206" s="32">
        <v>4</v>
      </c>
      <c r="E206" s="32" t="s">
        <v>2</v>
      </c>
      <c r="F206" s="15">
        <v>85.82</v>
      </c>
      <c r="G206" s="47">
        <f>$I$205-1</f>
        <v>0.23069999999999991</v>
      </c>
      <c r="H206" s="49">
        <f>ROUND(F206*$I$205,2)</f>
        <v>105.62</v>
      </c>
      <c r="I206" s="49">
        <f>ROUND(D206*H206,2)</f>
        <v>422.48</v>
      </c>
      <c r="N206" s="8">
        <v>105.62</v>
      </c>
      <c r="O206" s="8">
        <v>422.48</v>
      </c>
      <c r="P206" s="7">
        <f>O206-I206</f>
        <v>0</v>
      </c>
    </row>
    <row r="207" spans="1:16" ht="60" x14ac:dyDescent="0.25">
      <c r="A207" s="32" t="s">
        <v>264</v>
      </c>
      <c r="B207" s="33" t="s">
        <v>265</v>
      </c>
      <c r="C207" s="34" t="s">
        <v>266</v>
      </c>
      <c r="D207" s="32">
        <v>8</v>
      </c>
      <c r="E207" s="32" t="s">
        <v>2</v>
      </c>
      <c r="F207" s="15">
        <v>354.15</v>
      </c>
      <c r="G207" s="47">
        <f t="shared" ref="G207:G208" si="64">$I$205-1</f>
        <v>0.23069999999999991</v>
      </c>
      <c r="H207" s="49">
        <f t="shared" ref="H207:H208" si="65">ROUND(F207*$I$205,2)</f>
        <v>435.85</v>
      </c>
      <c r="I207" s="49">
        <f>ROUND(D207*H207,2)</f>
        <v>3486.8</v>
      </c>
      <c r="N207" s="8">
        <v>435.85</v>
      </c>
      <c r="O207" s="8">
        <v>3486.8</v>
      </c>
      <c r="P207" s="7">
        <f t="shared" ref="P207:P208" si="66">O207-I207</f>
        <v>0</v>
      </c>
    </row>
    <row r="208" spans="1:16" ht="30" x14ac:dyDescent="0.25">
      <c r="A208" s="32" t="s">
        <v>267</v>
      </c>
      <c r="B208" s="33" t="s">
        <v>268</v>
      </c>
      <c r="C208" s="34" t="s">
        <v>269</v>
      </c>
      <c r="D208" s="32">
        <v>12.8</v>
      </c>
      <c r="E208" s="32" t="s">
        <v>1</v>
      </c>
      <c r="F208" s="15">
        <v>193.17</v>
      </c>
      <c r="G208" s="47">
        <f t="shared" si="64"/>
        <v>0.23069999999999991</v>
      </c>
      <c r="H208" s="49">
        <f t="shared" si="65"/>
        <v>237.73</v>
      </c>
      <c r="I208" s="49">
        <f>ROUND(D208*H208,2)</f>
        <v>3042.94</v>
      </c>
      <c r="N208" s="8">
        <v>237.73</v>
      </c>
      <c r="O208" s="8">
        <v>3042.94</v>
      </c>
      <c r="P208" s="7">
        <f t="shared" si="66"/>
        <v>0</v>
      </c>
    </row>
    <row r="209" spans="1:16" x14ac:dyDescent="0.25">
      <c r="F209" s="20"/>
      <c r="G209" s="50"/>
      <c r="H209" s="51"/>
      <c r="I209" s="51"/>
      <c r="N209" s="8"/>
      <c r="P209" s="8"/>
    </row>
    <row r="210" spans="1:16" x14ac:dyDescent="0.25">
      <c r="F210" s="20"/>
      <c r="G210" s="50"/>
      <c r="H210" s="51"/>
      <c r="I210" s="51"/>
      <c r="N210" s="8"/>
      <c r="P210" s="8"/>
    </row>
    <row r="211" spans="1:16" s="18" customFormat="1" x14ac:dyDescent="0.25">
      <c r="A211" s="25">
        <v>25</v>
      </c>
      <c r="B211" s="26"/>
      <c r="C211" s="27" t="s">
        <v>270</v>
      </c>
      <c r="D211" s="36"/>
      <c r="E211" s="36"/>
      <c r="F211" s="12"/>
      <c r="G211" s="36"/>
      <c r="H211" s="36"/>
      <c r="I211" s="54">
        <f>ROUND(SUM(I213:I217),2)</f>
        <v>55107.38</v>
      </c>
      <c r="N211" s="13"/>
      <c r="O211" s="13">
        <f>ROUND(SUM(O213:O217),2)</f>
        <v>55107.38</v>
      </c>
      <c r="P211" s="16">
        <f>I211-O211</f>
        <v>0</v>
      </c>
    </row>
    <row r="212" spans="1:16" s="18" customFormat="1" x14ac:dyDescent="0.25">
      <c r="A212" s="37"/>
      <c r="B212" s="38"/>
      <c r="C212" s="39"/>
      <c r="D212" s="37"/>
      <c r="E212" s="37"/>
      <c r="F212" s="14"/>
      <c r="G212" s="37"/>
      <c r="H212" s="37"/>
      <c r="I212" s="10">
        <v>1.2306999999999999</v>
      </c>
      <c r="N212" s="13"/>
      <c r="O212" s="17"/>
      <c r="P212" s="16"/>
    </row>
    <row r="213" spans="1:16" ht="75" x14ac:dyDescent="0.25">
      <c r="A213" s="32" t="s">
        <v>271</v>
      </c>
      <c r="B213" s="33" t="s">
        <v>272</v>
      </c>
      <c r="C213" s="34" t="s">
        <v>273</v>
      </c>
      <c r="D213" s="32">
        <v>1</v>
      </c>
      <c r="E213" s="32" t="s">
        <v>2</v>
      </c>
      <c r="F213" s="15">
        <v>830.6</v>
      </c>
      <c r="G213" s="47">
        <f>$I$212-1</f>
        <v>0.23069999999999991</v>
      </c>
      <c r="H213" s="49">
        <f>ROUND(F213*$I$212,2)</f>
        <v>1022.22</v>
      </c>
      <c r="I213" s="49">
        <f>ROUND(D213*H213,2)</f>
        <v>1022.22</v>
      </c>
      <c r="N213" s="8">
        <v>1022.22</v>
      </c>
      <c r="O213" s="8">
        <v>1022.22</v>
      </c>
      <c r="P213" s="7">
        <f>O213-I213</f>
        <v>0</v>
      </c>
    </row>
    <row r="214" spans="1:16" ht="75" x14ac:dyDescent="0.25">
      <c r="A214" s="32" t="s">
        <v>274</v>
      </c>
      <c r="B214" s="33" t="s">
        <v>275</v>
      </c>
      <c r="C214" s="34" t="s">
        <v>276</v>
      </c>
      <c r="D214" s="32">
        <v>1.68</v>
      </c>
      <c r="E214" s="32" t="s">
        <v>1</v>
      </c>
      <c r="F214" s="15">
        <v>665.01</v>
      </c>
      <c r="G214" s="47">
        <f t="shared" ref="G214:G217" si="67">$I$212-1</f>
        <v>0.23069999999999991</v>
      </c>
      <c r="H214" s="49">
        <f t="shared" ref="H214:H217" si="68">ROUND(F214*$I$212,2)</f>
        <v>818.43</v>
      </c>
      <c r="I214" s="49">
        <f>ROUND(D214*H214,2)</f>
        <v>1374.96</v>
      </c>
      <c r="N214" s="8">
        <v>818.43</v>
      </c>
      <c r="O214" s="8">
        <v>1374.96</v>
      </c>
      <c r="P214" s="7">
        <f t="shared" ref="P214:P217" si="69">O214-I214</f>
        <v>0</v>
      </c>
    </row>
    <row r="215" spans="1:16" ht="75" x14ac:dyDescent="0.25">
      <c r="A215" s="32" t="s">
        <v>277</v>
      </c>
      <c r="B215" s="33" t="s">
        <v>278</v>
      </c>
      <c r="C215" s="34" t="s">
        <v>279</v>
      </c>
      <c r="D215" s="32">
        <v>3.36</v>
      </c>
      <c r="E215" s="32" t="s">
        <v>1</v>
      </c>
      <c r="F215" s="15">
        <v>665.01</v>
      </c>
      <c r="G215" s="47">
        <f t="shared" si="67"/>
        <v>0.23069999999999991</v>
      </c>
      <c r="H215" s="49">
        <f t="shared" si="68"/>
        <v>818.43</v>
      </c>
      <c r="I215" s="49">
        <f>ROUND(D215*H215,2)</f>
        <v>2749.92</v>
      </c>
      <c r="N215" s="8">
        <v>818.43</v>
      </c>
      <c r="O215" s="8">
        <v>2749.92</v>
      </c>
      <c r="P215" s="7">
        <f t="shared" si="69"/>
        <v>0</v>
      </c>
    </row>
    <row r="216" spans="1:16" ht="90" x14ac:dyDescent="0.25">
      <c r="A216" s="32" t="s">
        <v>280</v>
      </c>
      <c r="B216" s="33" t="s">
        <v>281</v>
      </c>
      <c r="C216" s="34" t="s">
        <v>282</v>
      </c>
      <c r="D216" s="32">
        <v>83.48</v>
      </c>
      <c r="E216" s="32" t="s">
        <v>1</v>
      </c>
      <c r="F216" s="15">
        <v>470.03</v>
      </c>
      <c r="G216" s="47">
        <f t="shared" si="67"/>
        <v>0.23069999999999991</v>
      </c>
      <c r="H216" s="49">
        <f t="shared" si="68"/>
        <v>578.47</v>
      </c>
      <c r="I216" s="49">
        <f>ROUND(D216*H216,2)</f>
        <v>48290.68</v>
      </c>
      <c r="N216" s="8">
        <v>578.47</v>
      </c>
      <c r="O216" s="8">
        <v>48290.68</v>
      </c>
      <c r="P216" s="7">
        <f t="shared" si="69"/>
        <v>0</v>
      </c>
    </row>
    <row r="217" spans="1:16" ht="75" x14ac:dyDescent="0.25">
      <c r="A217" s="32" t="s">
        <v>283</v>
      </c>
      <c r="B217" s="33" t="s">
        <v>284</v>
      </c>
      <c r="C217" s="34" t="s">
        <v>285</v>
      </c>
      <c r="D217" s="32">
        <v>2.04</v>
      </c>
      <c r="E217" s="32" t="s">
        <v>1</v>
      </c>
      <c r="F217" s="15">
        <v>665.01</v>
      </c>
      <c r="G217" s="47">
        <f t="shared" si="67"/>
        <v>0.23069999999999991</v>
      </c>
      <c r="H217" s="49">
        <f t="shared" si="68"/>
        <v>818.43</v>
      </c>
      <c r="I217" s="49">
        <f>ROUND(D217*H217,2)</f>
        <v>1669.6</v>
      </c>
      <c r="N217" s="8">
        <v>818.43</v>
      </c>
      <c r="O217" s="8">
        <v>1669.6</v>
      </c>
      <c r="P217" s="7">
        <f t="shared" si="69"/>
        <v>0</v>
      </c>
    </row>
    <row r="220" spans="1:16" s="18" customFormat="1" x14ac:dyDescent="0.25">
      <c r="A220" s="25">
        <v>26</v>
      </c>
      <c r="B220" s="26"/>
      <c r="C220" s="27" t="s">
        <v>295</v>
      </c>
      <c r="D220" s="36"/>
      <c r="E220" s="36"/>
      <c r="F220" s="12"/>
      <c r="G220" s="36"/>
      <c r="H220" s="36"/>
      <c r="I220" s="54">
        <f>ROUND(SUM(I222:I236),2)</f>
        <v>61751.87</v>
      </c>
      <c r="N220" s="7"/>
      <c r="O220" s="13">
        <v>61751.87</v>
      </c>
      <c r="P220" s="16">
        <f>I220-O220</f>
        <v>0</v>
      </c>
    </row>
    <row r="221" spans="1:16" s="18" customFormat="1" x14ac:dyDescent="0.25">
      <c r="A221" s="37"/>
      <c r="B221" s="38"/>
      <c r="C221" s="39"/>
      <c r="D221" s="37"/>
      <c r="E221" s="37"/>
      <c r="F221" s="14"/>
      <c r="G221" s="37"/>
      <c r="H221" s="37"/>
      <c r="I221" s="10">
        <v>1.2306999999999999</v>
      </c>
      <c r="N221" s="13"/>
      <c r="O221" s="13"/>
      <c r="P221" s="19"/>
    </row>
    <row r="222" spans="1:16" ht="75" x14ac:dyDescent="0.25">
      <c r="A222" s="32" t="s">
        <v>296</v>
      </c>
      <c r="B222" s="33" t="s">
        <v>297</v>
      </c>
      <c r="C222" s="34" t="s">
        <v>298</v>
      </c>
      <c r="D222" s="32">
        <v>0.88</v>
      </c>
      <c r="E222" s="32" t="s">
        <v>1</v>
      </c>
      <c r="F222" s="15">
        <v>704.21</v>
      </c>
      <c r="G222" s="47">
        <f>$I$221-1</f>
        <v>0.23069999999999991</v>
      </c>
      <c r="H222" s="49">
        <f>ROUND(F222*$I$221,2)</f>
        <v>866.67</v>
      </c>
      <c r="I222" s="49">
        <f t="shared" ref="I222:I236" si="70">ROUND(D222*H222,2)</f>
        <v>762.67</v>
      </c>
      <c r="N222" s="8">
        <v>866.67</v>
      </c>
      <c r="O222" s="8">
        <v>762.67</v>
      </c>
      <c r="P222" s="7">
        <f t="shared" ref="P222:P236" si="71">O222-I222</f>
        <v>0</v>
      </c>
    </row>
    <row r="223" spans="1:16" ht="75" x14ac:dyDescent="0.25">
      <c r="A223" s="32" t="s">
        <v>299</v>
      </c>
      <c r="B223" s="33" t="s">
        <v>300</v>
      </c>
      <c r="C223" s="34" t="s">
        <v>301</v>
      </c>
      <c r="D223" s="32">
        <v>2.15</v>
      </c>
      <c r="E223" s="32" t="s">
        <v>1</v>
      </c>
      <c r="F223" s="15">
        <v>704.21</v>
      </c>
      <c r="G223" s="47">
        <f t="shared" ref="G223:G235" si="72">$I$221-1</f>
        <v>0.23069999999999991</v>
      </c>
      <c r="H223" s="49">
        <f t="shared" ref="H223:H235" si="73">ROUND(F223*$I$221,2)</f>
        <v>866.67</v>
      </c>
      <c r="I223" s="49">
        <f t="shared" si="70"/>
        <v>1863.34</v>
      </c>
      <c r="N223" s="7">
        <v>866.67</v>
      </c>
      <c r="O223" s="8">
        <v>1863.34</v>
      </c>
      <c r="P223" s="7">
        <f t="shared" si="71"/>
        <v>0</v>
      </c>
    </row>
    <row r="224" spans="1:16" ht="75" x14ac:dyDescent="0.25">
      <c r="A224" s="32" t="s">
        <v>302</v>
      </c>
      <c r="B224" s="33" t="s">
        <v>303</v>
      </c>
      <c r="C224" s="34" t="s">
        <v>304</v>
      </c>
      <c r="D224" s="32">
        <v>1.61</v>
      </c>
      <c r="E224" s="32" t="s">
        <v>1</v>
      </c>
      <c r="F224" s="15">
        <v>763.02</v>
      </c>
      <c r="G224" s="47">
        <f t="shared" si="72"/>
        <v>0.23069999999999991</v>
      </c>
      <c r="H224" s="49">
        <f t="shared" si="73"/>
        <v>939.05</v>
      </c>
      <c r="I224" s="49">
        <f t="shared" si="70"/>
        <v>1511.87</v>
      </c>
      <c r="N224" s="7">
        <v>939.05</v>
      </c>
      <c r="O224" s="8">
        <v>1511.87</v>
      </c>
      <c r="P224" s="7">
        <f t="shared" si="71"/>
        <v>0</v>
      </c>
    </row>
    <row r="225" spans="1:16" ht="75" x14ac:dyDescent="0.25">
      <c r="A225" s="32" t="s">
        <v>305</v>
      </c>
      <c r="B225" s="33" t="s">
        <v>306</v>
      </c>
      <c r="C225" s="34" t="s">
        <v>307</v>
      </c>
      <c r="D225" s="32">
        <v>2.73</v>
      </c>
      <c r="E225" s="32" t="s">
        <v>1</v>
      </c>
      <c r="F225" s="15">
        <v>704.21</v>
      </c>
      <c r="G225" s="47">
        <f t="shared" si="72"/>
        <v>0.23069999999999991</v>
      </c>
      <c r="H225" s="49">
        <f t="shared" si="73"/>
        <v>866.67</v>
      </c>
      <c r="I225" s="49">
        <f t="shared" si="70"/>
        <v>2366.0100000000002</v>
      </c>
      <c r="N225" s="7">
        <v>866.67</v>
      </c>
      <c r="O225" s="8">
        <v>2366.0100000000002</v>
      </c>
      <c r="P225" s="7">
        <f t="shared" si="71"/>
        <v>0</v>
      </c>
    </row>
    <row r="226" spans="1:16" ht="75" x14ac:dyDescent="0.25">
      <c r="A226" s="32" t="s">
        <v>308</v>
      </c>
      <c r="B226" s="33" t="s">
        <v>309</v>
      </c>
      <c r="C226" s="34" t="s">
        <v>310</v>
      </c>
      <c r="D226" s="32">
        <v>2.16</v>
      </c>
      <c r="E226" s="32" t="s">
        <v>1</v>
      </c>
      <c r="F226" s="15">
        <v>763.02</v>
      </c>
      <c r="G226" s="47">
        <f t="shared" si="72"/>
        <v>0.23069999999999991</v>
      </c>
      <c r="H226" s="49">
        <f t="shared" si="73"/>
        <v>939.05</v>
      </c>
      <c r="I226" s="49">
        <f t="shared" si="70"/>
        <v>2028.35</v>
      </c>
      <c r="N226" s="7">
        <v>939.05</v>
      </c>
      <c r="O226" s="8">
        <v>2028.35</v>
      </c>
      <c r="P226" s="7">
        <f t="shared" si="71"/>
        <v>0</v>
      </c>
    </row>
    <row r="227" spans="1:16" ht="75" x14ac:dyDescent="0.25">
      <c r="A227" s="32" t="s">
        <v>311</v>
      </c>
      <c r="B227" s="33" t="s">
        <v>312</v>
      </c>
      <c r="C227" s="34" t="s">
        <v>313</v>
      </c>
      <c r="D227" s="32">
        <v>1.05</v>
      </c>
      <c r="E227" s="32" t="s">
        <v>1</v>
      </c>
      <c r="F227" s="15">
        <v>704.21</v>
      </c>
      <c r="G227" s="47">
        <f t="shared" si="72"/>
        <v>0.23069999999999991</v>
      </c>
      <c r="H227" s="49">
        <f t="shared" si="73"/>
        <v>866.67</v>
      </c>
      <c r="I227" s="49">
        <f t="shared" si="70"/>
        <v>910</v>
      </c>
      <c r="N227" s="7">
        <v>866.67</v>
      </c>
      <c r="O227" s="8">
        <v>910</v>
      </c>
      <c r="P227" s="7">
        <f t="shared" si="71"/>
        <v>0</v>
      </c>
    </row>
    <row r="228" spans="1:16" ht="75" x14ac:dyDescent="0.25">
      <c r="A228" s="32" t="s">
        <v>314</v>
      </c>
      <c r="B228" s="33" t="s">
        <v>315</v>
      </c>
      <c r="C228" s="34" t="s">
        <v>316</v>
      </c>
      <c r="D228" s="32">
        <v>12.6</v>
      </c>
      <c r="E228" s="32" t="s">
        <v>1</v>
      </c>
      <c r="F228" s="15">
        <v>704.21</v>
      </c>
      <c r="G228" s="47">
        <f>$I$221-1</f>
        <v>0.23069999999999991</v>
      </c>
      <c r="H228" s="49">
        <f t="shared" si="73"/>
        <v>866.67</v>
      </c>
      <c r="I228" s="49">
        <f t="shared" si="70"/>
        <v>10920.04</v>
      </c>
      <c r="N228" s="7">
        <v>866.67</v>
      </c>
      <c r="O228" s="8">
        <v>10920.04</v>
      </c>
      <c r="P228" s="7">
        <f t="shared" si="71"/>
        <v>0</v>
      </c>
    </row>
    <row r="229" spans="1:16" ht="75" x14ac:dyDescent="0.25">
      <c r="A229" s="32" t="s">
        <v>317</v>
      </c>
      <c r="B229" s="33" t="s">
        <v>318</v>
      </c>
      <c r="C229" s="34" t="s">
        <v>319</v>
      </c>
      <c r="D229" s="32">
        <v>8.4</v>
      </c>
      <c r="E229" s="32" t="s">
        <v>1</v>
      </c>
      <c r="F229" s="15">
        <v>704.21</v>
      </c>
      <c r="G229" s="47">
        <f t="shared" si="72"/>
        <v>0.23069999999999991</v>
      </c>
      <c r="H229" s="49">
        <f t="shared" si="73"/>
        <v>866.67</v>
      </c>
      <c r="I229" s="49">
        <f t="shared" si="70"/>
        <v>7280.03</v>
      </c>
      <c r="N229" s="7">
        <v>866.67</v>
      </c>
      <c r="O229" s="8">
        <v>7280.03</v>
      </c>
      <c r="P229" s="7">
        <f t="shared" si="71"/>
        <v>0</v>
      </c>
    </row>
    <row r="230" spans="1:16" ht="75" x14ac:dyDescent="0.25">
      <c r="A230" s="32" t="s">
        <v>320</v>
      </c>
      <c r="B230" s="33" t="s">
        <v>321</v>
      </c>
      <c r="C230" s="34" t="s">
        <v>322</v>
      </c>
      <c r="D230" s="32">
        <v>6.3</v>
      </c>
      <c r="E230" s="32" t="s">
        <v>1</v>
      </c>
      <c r="F230" s="15">
        <v>704.21</v>
      </c>
      <c r="G230" s="47">
        <f t="shared" si="72"/>
        <v>0.23069999999999991</v>
      </c>
      <c r="H230" s="49">
        <f t="shared" si="73"/>
        <v>866.67</v>
      </c>
      <c r="I230" s="49">
        <f t="shared" si="70"/>
        <v>5460.02</v>
      </c>
      <c r="N230" s="7">
        <v>866.67</v>
      </c>
      <c r="O230" s="8">
        <v>5460.02</v>
      </c>
      <c r="P230" s="7">
        <f t="shared" si="71"/>
        <v>0</v>
      </c>
    </row>
    <row r="231" spans="1:16" ht="75" x14ac:dyDescent="0.25">
      <c r="A231" s="32" t="s">
        <v>323</v>
      </c>
      <c r="B231" s="33" t="s">
        <v>324</v>
      </c>
      <c r="C231" s="34" t="s">
        <v>325</v>
      </c>
      <c r="D231" s="32">
        <v>1.05</v>
      </c>
      <c r="E231" s="32" t="s">
        <v>1</v>
      </c>
      <c r="F231" s="15">
        <v>704.21</v>
      </c>
      <c r="G231" s="47">
        <f t="shared" si="72"/>
        <v>0.23069999999999991</v>
      </c>
      <c r="H231" s="49">
        <f t="shared" si="73"/>
        <v>866.67</v>
      </c>
      <c r="I231" s="49">
        <f t="shared" si="70"/>
        <v>910</v>
      </c>
      <c r="N231" s="7">
        <v>866.67</v>
      </c>
      <c r="O231" s="8">
        <v>910</v>
      </c>
      <c r="P231" s="7">
        <f t="shared" si="71"/>
        <v>0</v>
      </c>
    </row>
    <row r="232" spans="1:16" ht="75" x14ac:dyDescent="0.25">
      <c r="A232" s="32" t="s">
        <v>326</v>
      </c>
      <c r="B232" s="33" t="s">
        <v>327</v>
      </c>
      <c r="C232" s="34" t="s">
        <v>328</v>
      </c>
      <c r="D232" s="32">
        <v>5.25</v>
      </c>
      <c r="E232" s="32" t="s">
        <v>1</v>
      </c>
      <c r="F232" s="15">
        <v>704.21</v>
      </c>
      <c r="G232" s="47">
        <f t="shared" si="72"/>
        <v>0.23069999999999991</v>
      </c>
      <c r="H232" s="49">
        <f t="shared" si="73"/>
        <v>866.67</v>
      </c>
      <c r="I232" s="49">
        <f t="shared" si="70"/>
        <v>4550.0200000000004</v>
      </c>
      <c r="N232" s="7">
        <v>866.67</v>
      </c>
      <c r="O232" s="8">
        <v>4550.0200000000004</v>
      </c>
      <c r="P232" s="7">
        <f t="shared" si="71"/>
        <v>0</v>
      </c>
    </row>
    <row r="233" spans="1:16" ht="75" x14ac:dyDescent="0.25">
      <c r="A233" s="32" t="s">
        <v>329</v>
      </c>
      <c r="B233" s="33" t="s">
        <v>330</v>
      </c>
      <c r="C233" s="34" t="s">
        <v>331</v>
      </c>
      <c r="D233" s="32">
        <v>4.2</v>
      </c>
      <c r="E233" s="32" t="s">
        <v>1</v>
      </c>
      <c r="F233" s="15">
        <v>704.21</v>
      </c>
      <c r="G233" s="47">
        <f>$I$221-1</f>
        <v>0.23069999999999991</v>
      </c>
      <c r="H233" s="49">
        <f t="shared" si="73"/>
        <v>866.67</v>
      </c>
      <c r="I233" s="49">
        <f t="shared" si="70"/>
        <v>3640.01</v>
      </c>
      <c r="N233" s="7">
        <v>866.67</v>
      </c>
      <c r="O233" s="8">
        <v>3640.01</v>
      </c>
      <c r="P233" s="7">
        <f t="shared" si="71"/>
        <v>0</v>
      </c>
    </row>
    <row r="234" spans="1:16" ht="75" x14ac:dyDescent="0.25">
      <c r="A234" s="32" t="s">
        <v>332</v>
      </c>
      <c r="B234" s="33" t="s">
        <v>333</v>
      </c>
      <c r="C234" s="34" t="s">
        <v>334</v>
      </c>
      <c r="D234" s="32">
        <v>16.8</v>
      </c>
      <c r="E234" s="32" t="s">
        <v>1</v>
      </c>
      <c r="F234" s="15">
        <v>704.21</v>
      </c>
      <c r="G234" s="47">
        <f t="shared" si="72"/>
        <v>0.23069999999999991</v>
      </c>
      <c r="H234" s="49">
        <f t="shared" si="73"/>
        <v>866.67</v>
      </c>
      <c r="I234" s="49">
        <f t="shared" si="70"/>
        <v>14560.06</v>
      </c>
      <c r="N234" s="7">
        <v>866.67</v>
      </c>
      <c r="O234" s="8">
        <v>14560.06</v>
      </c>
      <c r="P234" s="7">
        <f t="shared" si="71"/>
        <v>0</v>
      </c>
    </row>
    <row r="235" spans="1:16" ht="75" x14ac:dyDescent="0.25">
      <c r="A235" s="32" t="s">
        <v>335</v>
      </c>
      <c r="B235" s="33" t="s">
        <v>336</v>
      </c>
      <c r="C235" s="34" t="s">
        <v>337</v>
      </c>
      <c r="D235" s="32">
        <v>2.72</v>
      </c>
      <c r="E235" s="32" t="s">
        <v>1</v>
      </c>
      <c r="F235" s="15">
        <v>763.02</v>
      </c>
      <c r="G235" s="47">
        <f t="shared" si="72"/>
        <v>0.23069999999999991</v>
      </c>
      <c r="H235" s="49">
        <f t="shared" si="73"/>
        <v>939.05</v>
      </c>
      <c r="I235" s="49">
        <f t="shared" si="70"/>
        <v>2554.2199999999998</v>
      </c>
      <c r="N235" s="7">
        <v>939.05</v>
      </c>
      <c r="O235" s="8">
        <v>2554.2199999999998</v>
      </c>
      <c r="P235" s="7">
        <f t="shared" si="71"/>
        <v>0</v>
      </c>
    </row>
    <row r="236" spans="1:16" ht="45" x14ac:dyDescent="0.25">
      <c r="A236" s="32" t="s">
        <v>338</v>
      </c>
      <c r="B236" s="33" t="s">
        <v>339</v>
      </c>
      <c r="C236" s="34" t="s">
        <v>340</v>
      </c>
      <c r="D236" s="32">
        <v>10.28</v>
      </c>
      <c r="E236" s="32" t="s">
        <v>1</v>
      </c>
      <c r="F236" s="15">
        <v>192.48</v>
      </c>
      <c r="G236" s="47">
        <f>$I$221-1</f>
        <v>0.23069999999999991</v>
      </c>
      <c r="H236" s="49">
        <f>ROUND(F236*$I$221,2)</f>
        <v>236.89</v>
      </c>
      <c r="I236" s="49">
        <f t="shared" si="70"/>
        <v>2435.23</v>
      </c>
      <c r="N236" s="7">
        <v>236.89</v>
      </c>
      <c r="O236" s="8">
        <v>2435.23</v>
      </c>
      <c r="P236" s="7">
        <f t="shared" si="71"/>
        <v>0</v>
      </c>
    </row>
    <row r="237" spans="1:16" x14ac:dyDescent="0.25">
      <c r="F237" s="20"/>
      <c r="G237" s="50"/>
      <c r="H237" s="51"/>
      <c r="I237" s="51"/>
    </row>
    <row r="238" spans="1:16" x14ac:dyDescent="0.25">
      <c r="F238" s="20"/>
      <c r="G238" s="50"/>
      <c r="H238" s="51"/>
      <c r="I238" s="51"/>
    </row>
    <row r="239" spans="1:16" s="18" customFormat="1" x14ac:dyDescent="0.25">
      <c r="A239" s="25">
        <v>27</v>
      </c>
      <c r="B239" s="26"/>
      <c r="C239" s="27" t="s">
        <v>341</v>
      </c>
      <c r="D239" s="36"/>
      <c r="E239" s="36"/>
      <c r="F239" s="12"/>
      <c r="G239" s="36"/>
      <c r="H239" s="36"/>
      <c r="I239" s="54">
        <f>I241</f>
        <v>850.72</v>
      </c>
      <c r="N239" s="13"/>
      <c r="O239" s="13">
        <v>850.72</v>
      </c>
      <c r="P239" s="16">
        <f>I239-O239</f>
        <v>0</v>
      </c>
    </row>
    <row r="240" spans="1:16" x14ac:dyDescent="0.25">
      <c r="I240" s="10">
        <v>1.2306999999999999</v>
      </c>
      <c r="P240" s="19"/>
    </row>
    <row r="241" spans="1:16" ht="45" x14ac:dyDescent="0.25">
      <c r="A241" s="32" t="s">
        <v>342</v>
      </c>
      <c r="B241" s="33" t="s">
        <v>343</v>
      </c>
      <c r="C241" s="34" t="s">
        <v>344</v>
      </c>
      <c r="D241" s="32">
        <v>1</v>
      </c>
      <c r="E241" s="32" t="s">
        <v>1</v>
      </c>
      <c r="F241" s="15">
        <v>691.25</v>
      </c>
      <c r="G241" s="47">
        <f>$I$240-1</f>
        <v>0.23069999999999991</v>
      </c>
      <c r="H241" s="49">
        <f>ROUND(F241*$I$240,2)</f>
        <v>850.72</v>
      </c>
      <c r="I241" s="49">
        <f>ROUND(D241*H241,2)</f>
        <v>850.72</v>
      </c>
      <c r="N241" s="7">
        <v>850.72</v>
      </c>
      <c r="O241" s="8">
        <v>850.72</v>
      </c>
      <c r="P241" s="7">
        <f t="shared" ref="P241" si="74">O241-I241</f>
        <v>0</v>
      </c>
    </row>
    <row r="242" spans="1:16" x14ac:dyDescent="0.25">
      <c r="F242" s="20"/>
      <c r="G242" s="50"/>
      <c r="H242" s="51"/>
      <c r="I242" s="51"/>
    </row>
    <row r="243" spans="1:16" x14ac:dyDescent="0.25">
      <c r="F243" s="20"/>
      <c r="G243" s="50"/>
      <c r="H243" s="51"/>
      <c r="I243" s="51"/>
    </row>
    <row r="244" spans="1:16" s="18" customFormat="1" x14ac:dyDescent="0.25">
      <c r="A244" s="25">
        <v>28</v>
      </c>
      <c r="B244" s="26"/>
      <c r="C244" s="27" t="s">
        <v>345</v>
      </c>
      <c r="D244" s="36"/>
      <c r="E244" s="36"/>
      <c r="F244" s="12"/>
      <c r="G244" s="36"/>
      <c r="H244" s="36"/>
      <c r="I244" s="54">
        <f>ROUND(SUM(I246:I252),2)</f>
        <v>172166.61</v>
      </c>
      <c r="N244" s="13"/>
      <c r="O244" s="13">
        <f>ROUND(SUM(O246:O252),2)</f>
        <v>172166.61</v>
      </c>
      <c r="P244" s="16">
        <f>I244-O244</f>
        <v>0</v>
      </c>
    </row>
    <row r="245" spans="1:16" s="18" customFormat="1" x14ac:dyDescent="0.25">
      <c r="A245" s="37"/>
      <c r="B245" s="38"/>
      <c r="C245" s="39"/>
      <c r="D245" s="37"/>
      <c r="E245" s="37"/>
      <c r="F245" s="14"/>
      <c r="G245" s="37"/>
      <c r="H245" s="37"/>
      <c r="I245" s="10">
        <v>1.2306999999999999</v>
      </c>
      <c r="N245" s="13"/>
      <c r="O245" s="13"/>
      <c r="P245" s="19"/>
    </row>
    <row r="246" spans="1:16" ht="60" x14ac:dyDescent="0.25">
      <c r="A246" s="32" t="s">
        <v>346</v>
      </c>
      <c r="B246" s="33" t="s">
        <v>347</v>
      </c>
      <c r="C246" s="34" t="s">
        <v>348</v>
      </c>
      <c r="D246" s="32">
        <v>3.08</v>
      </c>
      <c r="E246" s="32" t="s">
        <v>1</v>
      </c>
      <c r="F246" s="15">
        <v>852.65</v>
      </c>
      <c r="G246" s="47">
        <f>$I$245-1</f>
        <v>0.23069999999999991</v>
      </c>
      <c r="H246" s="49">
        <f>ROUND(F246*$I$245,2)</f>
        <v>1049.3599999999999</v>
      </c>
      <c r="I246" s="49">
        <f t="shared" ref="I246:I252" si="75">ROUND(D246*H246,2)</f>
        <v>3232.03</v>
      </c>
      <c r="N246" s="8">
        <v>1049.3599999999999</v>
      </c>
      <c r="O246" s="8">
        <v>3232.03</v>
      </c>
      <c r="P246" s="7">
        <f t="shared" ref="P246:P252" si="76">O246-I246</f>
        <v>0</v>
      </c>
    </row>
    <row r="247" spans="1:16" ht="60" x14ac:dyDescent="0.25">
      <c r="A247" s="32" t="s">
        <v>349</v>
      </c>
      <c r="B247" s="33" t="s">
        <v>350</v>
      </c>
      <c r="C247" s="34" t="s">
        <v>351</v>
      </c>
      <c r="D247" s="32">
        <v>2.94</v>
      </c>
      <c r="E247" s="32" t="s">
        <v>1</v>
      </c>
      <c r="F247" s="15">
        <v>852.65</v>
      </c>
      <c r="G247" s="47">
        <f t="shared" ref="G247:G251" si="77">$I$245-1</f>
        <v>0.23069999999999991</v>
      </c>
      <c r="H247" s="49">
        <f t="shared" ref="H247:H252" si="78">ROUND(F247*$I$245,2)</f>
        <v>1049.3599999999999</v>
      </c>
      <c r="I247" s="49">
        <f t="shared" si="75"/>
        <v>3085.12</v>
      </c>
      <c r="N247" s="8">
        <v>1049.3599999999999</v>
      </c>
      <c r="O247" s="8">
        <v>3085.12</v>
      </c>
      <c r="P247" s="7">
        <f t="shared" si="76"/>
        <v>0</v>
      </c>
    </row>
    <row r="248" spans="1:16" ht="45" x14ac:dyDescent="0.25">
      <c r="A248" s="32" t="s">
        <v>352</v>
      </c>
      <c r="B248" s="33" t="s">
        <v>353</v>
      </c>
      <c r="C248" s="34" t="s">
        <v>354</v>
      </c>
      <c r="D248" s="32">
        <v>116.76</v>
      </c>
      <c r="E248" s="32" t="s">
        <v>1</v>
      </c>
      <c r="F248" s="15">
        <v>831.73</v>
      </c>
      <c r="G248" s="47">
        <f t="shared" si="77"/>
        <v>0.23069999999999991</v>
      </c>
      <c r="H248" s="49">
        <f t="shared" si="78"/>
        <v>1023.61</v>
      </c>
      <c r="I248" s="49">
        <f t="shared" si="75"/>
        <v>119516.7</v>
      </c>
      <c r="N248" s="8">
        <v>1023.61</v>
      </c>
      <c r="O248" s="8">
        <v>119516.7</v>
      </c>
      <c r="P248" s="7">
        <f t="shared" si="76"/>
        <v>0</v>
      </c>
    </row>
    <row r="249" spans="1:16" ht="45" x14ac:dyDescent="0.25">
      <c r="A249" s="32" t="s">
        <v>355</v>
      </c>
      <c r="B249" s="33" t="s">
        <v>356</v>
      </c>
      <c r="C249" s="34" t="s">
        <v>357</v>
      </c>
      <c r="D249" s="32">
        <v>71.89</v>
      </c>
      <c r="E249" s="32" t="s">
        <v>1</v>
      </c>
      <c r="F249" s="15">
        <v>270.95999999999998</v>
      </c>
      <c r="G249" s="47">
        <f t="shared" si="77"/>
        <v>0.23069999999999991</v>
      </c>
      <c r="H249" s="49">
        <f t="shared" si="78"/>
        <v>333.47</v>
      </c>
      <c r="I249" s="49">
        <f t="shared" si="75"/>
        <v>23973.16</v>
      </c>
      <c r="N249" s="8">
        <v>333.47</v>
      </c>
      <c r="O249" s="8">
        <v>23973.16</v>
      </c>
      <c r="P249" s="7">
        <f t="shared" si="76"/>
        <v>0</v>
      </c>
    </row>
    <row r="250" spans="1:16" ht="75" x14ac:dyDescent="0.25">
      <c r="A250" s="32" t="s">
        <v>358</v>
      </c>
      <c r="B250" s="33" t="s">
        <v>359</v>
      </c>
      <c r="C250" s="34" t="s">
        <v>360</v>
      </c>
      <c r="D250" s="32">
        <v>6.3</v>
      </c>
      <c r="E250" s="32" t="s">
        <v>1</v>
      </c>
      <c r="F250" s="15">
        <v>1098.44</v>
      </c>
      <c r="G250" s="47">
        <f t="shared" si="77"/>
        <v>0.23069999999999991</v>
      </c>
      <c r="H250" s="49">
        <f t="shared" si="78"/>
        <v>1351.85</v>
      </c>
      <c r="I250" s="49">
        <f t="shared" si="75"/>
        <v>8516.66</v>
      </c>
      <c r="N250" s="8">
        <v>1351.85</v>
      </c>
      <c r="O250" s="8">
        <v>8516.66</v>
      </c>
      <c r="P250" s="7">
        <f t="shared" si="76"/>
        <v>0</v>
      </c>
    </row>
    <row r="251" spans="1:16" ht="75" x14ac:dyDescent="0.25">
      <c r="A251" s="32" t="s">
        <v>361</v>
      </c>
      <c r="B251" s="33" t="s">
        <v>362</v>
      </c>
      <c r="C251" s="34" t="s">
        <v>363</v>
      </c>
      <c r="D251" s="32">
        <v>4</v>
      </c>
      <c r="E251" s="32" t="s">
        <v>1</v>
      </c>
      <c r="F251" s="15">
        <v>1098.44</v>
      </c>
      <c r="G251" s="47">
        <f t="shared" si="77"/>
        <v>0.23069999999999991</v>
      </c>
      <c r="H251" s="49">
        <f t="shared" si="78"/>
        <v>1351.85</v>
      </c>
      <c r="I251" s="49">
        <f t="shared" si="75"/>
        <v>5407.4</v>
      </c>
      <c r="N251" s="8">
        <v>1351.85</v>
      </c>
      <c r="O251" s="8">
        <v>5407.4</v>
      </c>
      <c r="P251" s="7">
        <f t="shared" si="76"/>
        <v>0</v>
      </c>
    </row>
    <row r="252" spans="1:16" ht="75" x14ac:dyDescent="0.25">
      <c r="A252" s="32" t="s">
        <v>364</v>
      </c>
      <c r="B252" s="33" t="s">
        <v>365</v>
      </c>
      <c r="C252" s="34" t="s">
        <v>366</v>
      </c>
      <c r="D252" s="32">
        <v>6.24</v>
      </c>
      <c r="E252" s="32" t="s">
        <v>1</v>
      </c>
      <c r="F252" s="15">
        <v>1098.44</v>
      </c>
      <c r="G252" s="47">
        <f>$I$245-1</f>
        <v>0.23069999999999991</v>
      </c>
      <c r="H252" s="49">
        <f t="shared" si="78"/>
        <v>1351.85</v>
      </c>
      <c r="I252" s="49">
        <f t="shared" si="75"/>
        <v>8435.5400000000009</v>
      </c>
      <c r="N252" s="8">
        <v>1351.85</v>
      </c>
      <c r="O252" s="8">
        <v>8435.5400000000009</v>
      </c>
      <c r="P252" s="7">
        <f t="shared" si="76"/>
        <v>0</v>
      </c>
    </row>
    <row r="253" spans="1:16" x14ac:dyDescent="0.25">
      <c r="F253" s="20"/>
      <c r="G253" s="50"/>
      <c r="H253" s="51"/>
      <c r="I253" s="51"/>
    </row>
    <row r="254" spans="1:16" x14ac:dyDescent="0.25">
      <c r="F254" s="20"/>
      <c r="G254" s="50"/>
      <c r="H254" s="51"/>
      <c r="I254" s="51"/>
    </row>
    <row r="255" spans="1:16" s="18" customFormat="1" x14ac:dyDescent="0.25">
      <c r="A255" s="42">
        <v>29</v>
      </c>
      <c r="B255" s="43"/>
      <c r="C255" s="44" t="s">
        <v>367</v>
      </c>
      <c r="D255" s="45"/>
      <c r="E255" s="45"/>
      <c r="F255" s="22"/>
      <c r="G255" s="45"/>
      <c r="H255" s="45"/>
      <c r="I255" s="55">
        <f>ROUND(SUM(I257:I262),2)</f>
        <v>220091.27</v>
      </c>
      <c r="N255" s="13"/>
      <c r="O255" s="13">
        <v>220091.27</v>
      </c>
      <c r="P255" s="16">
        <f>I255-O255</f>
        <v>0</v>
      </c>
    </row>
    <row r="256" spans="1:16" s="18" customFormat="1" x14ac:dyDescent="0.25">
      <c r="A256" s="37"/>
      <c r="B256" s="38"/>
      <c r="C256" s="39"/>
      <c r="D256" s="37"/>
      <c r="E256" s="37"/>
      <c r="F256" s="14"/>
      <c r="G256" s="37"/>
      <c r="H256" s="37"/>
      <c r="I256" s="10">
        <v>1.2306999999999999</v>
      </c>
      <c r="N256" s="13"/>
      <c r="O256" s="13"/>
      <c r="P256" s="13"/>
    </row>
    <row r="257" spans="1:16" ht="120" x14ac:dyDescent="0.25">
      <c r="A257" s="32" t="s">
        <v>368</v>
      </c>
      <c r="B257" s="33" t="s">
        <v>369</v>
      </c>
      <c r="C257" s="34" t="s">
        <v>370</v>
      </c>
      <c r="D257" s="32">
        <v>850.66</v>
      </c>
      <c r="E257" s="32" t="s">
        <v>1</v>
      </c>
      <c r="F257" s="15">
        <v>161.66999999999999</v>
      </c>
      <c r="G257" s="47">
        <f>$I$256-1</f>
        <v>0.23069999999999991</v>
      </c>
      <c r="H257" s="49">
        <f>ROUND(F257*$I$256,2)</f>
        <v>198.97</v>
      </c>
      <c r="I257" s="49">
        <f t="shared" ref="I257:I262" si="79">ROUND(D257*H257,2)</f>
        <v>169255.82</v>
      </c>
      <c r="N257" s="7">
        <v>198.97</v>
      </c>
      <c r="O257" s="8">
        <v>169255.82</v>
      </c>
      <c r="P257" s="7">
        <f t="shared" ref="P257:P262" si="80">O257-I257</f>
        <v>0</v>
      </c>
    </row>
    <row r="258" spans="1:16" ht="45" x14ac:dyDescent="0.25">
      <c r="A258" s="32" t="s">
        <v>371</v>
      </c>
      <c r="B258" s="33" t="s">
        <v>372</v>
      </c>
      <c r="C258" s="34" t="s">
        <v>373</v>
      </c>
      <c r="D258" s="32">
        <v>69.150000000000006</v>
      </c>
      <c r="E258" s="32" t="s">
        <v>3</v>
      </c>
      <c r="F258" s="15">
        <v>179.21</v>
      </c>
      <c r="G258" s="47">
        <f t="shared" ref="G258:G262" si="81">$I$256-1</f>
        <v>0.23069999999999991</v>
      </c>
      <c r="H258" s="49">
        <f t="shared" ref="H258:H262" si="82">ROUND(F258*$I$256,2)</f>
        <v>220.55</v>
      </c>
      <c r="I258" s="49">
        <f t="shared" si="79"/>
        <v>15251.03</v>
      </c>
      <c r="N258" s="7">
        <v>220.55</v>
      </c>
      <c r="O258" s="8">
        <v>15251.03</v>
      </c>
      <c r="P258" s="7">
        <f t="shared" si="80"/>
        <v>0</v>
      </c>
    </row>
    <row r="259" spans="1:16" ht="45" x14ac:dyDescent="0.25">
      <c r="A259" s="32" t="s">
        <v>374</v>
      </c>
      <c r="B259" s="33" t="s">
        <v>375</v>
      </c>
      <c r="C259" s="34" t="s">
        <v>376</v>
      </c>
      <c r="D259" s="32">
        <v>93.6</v>
      </c>
      <c r="E259" s="32" t="s">
        <v>3</v>
      </c>
      <c r="F259" s="15">
        <v>61.65</v>
      </c>
      <c r="G259" s="47">
        <f t="shared" si="81"/>
        <v>0.23069999999999991</v>
      </c>
      <c r="H259" s="49">
        <f t="shared" si="82"/>
        <v>75.87</v>
      </c>
      <c r="I259" s="49">
        <f t="shared" si="79"/>
        <v>7101.43</v>
      </c>
      <c r="N259" s="7">
        <v>75.87</v>
      </c>
      <c r="O259" s="8">
        <v>7101.43</v>
      </c>
      <c r="P259" s="7">
        <f t="shared" si="80"/>
        <v>0</v>
      </c>
    </row>
    <row r="260" spans="1:16" ht="45" x14ac:dyDescent="0.25">
      <c r="A260" s="32" t="s">
        <v>377</v>
      </c>
      <c r="B260" s="33" t="s">
        <v>378</v>
      </c>
      <c r="C260" s="34" t="s">
        <v>379</v>
      </c>
      <c r="D260" s="32">
        <v>45.7</v>
      </c>
      <c r="E260" s="32" t="s">
        <v>3</v>
      </c>
      <c r="F260" s="15">
        <v>61.65</v>
      </c>
      <c r="G260" s="47">
        <f t="shared" si="81"/>
        <v>0.23069999999999991</v>
      </c>
      <c r="H260" s="49">
        <f t="shared" si="82"/>
        <v>75.87</v>
      </c>
      <c r="I260" s="49">
        <f t="shared" si="79"/>
        <v>3467.26</v>
      </c>
      <c r="N260" s="7">
        <v>75.87</v>
      </c>
      <c r="O260" s="8">
        <v>3467.26</v>
      </c>
      <c r="P260" s="7">
        <f t="shared" si="80"/>
        <v>0</v>
      </c>
    </row>
    <row r="261" spans="1:16" ht="45" x14ac:dyDescent="0.25">
      <c r="A261" s="32" t="s">
        <v>380</v>
      </c>
      <c r="B261" s="33" t="s">
        <v>381</v>
      </c>
      <c r="C261" s="34" t="s">
        <v>382</v>
      </c>
      <c r="D261" s="32">
        <v>126.6</v>
      </c>
      <c r="E261" s="32" t="s">
        <v>3</v>
      </c>
      <c r="F261" s="15">
        <v>61.65</v>
      </c>
      <c r="G261" s="47">
        <f t="shared" si="81"/>
        <v>0.23069999999999991</v>
      </c>
      <c r="H261" s="49">
        <f t="shared" si="82"/>
        <v>75.87</v>
      </c>
      <c r="I261" s="49">
        <f t="shared" si="79"/>
        <v>9605.14</v>
      </c>
      <c r="N261" s="21">
        <v>75.87</v>
      </c>
      <c r="O261" s="8">
        <v>9605.14</v>
      </c>
      <c r="P261" s="7">
        <f t="shared" si="80"/>
        <v>0</v>
      </c>
    </row>
    <row r="262" spans="1:16" ht="45" x14ac:dyDescent="0.25">
      <c r="A262" s="32" t="s">
        <v>383</v>
      </c>
      <c r="B262" s="33" t="s">
        <v>384</v>
      </c>
      <c r="C262" s="34" t="s">
        <v>385</v>
      </c>
      <c r="D262" s="32">
        <v>233.6</v>
      </c>
      <c r="E262" s="32" t="s">
        <v>3</v>
      </c>
      <c r="F262" s="15">
        <v>53.6</v>
      </c>
      <c r="G262" s="47">
        <f t="shared" si="81"/>
        <v>0.23069999999999991</v>
      </c>
      <c r="H262" s="49">
        <f t="shared" si="82"/>
        <v>65.97</v>
      </c>
      <c r="I262" s="49">
        <f t="shared" si="79"/>
        <v>15410.59</v>
      </c>
      <c r="N262" s="7">
        <v>65.97</v>
      </c>
      <c r="O262" s="8">
        <v>15410.59</v>
      </c>
      <c r="P262" s="7">
        <f t="shared" si="80"/>
        <v>0</v>
      </c>
    </row>
    <row r="263" spans="1:16" x14ac:dyDescent="0.25">
      <c r="F263" s="20"/>
      <c r="G263" s="50"/>
      <c r="H263" s="51"/>
      <c r="I263" s="51"/>
    </row>
    <row r="264" spans="1:16" x14ac:dyDescent="0.25">
      <c r="F264" s="20"/>
      <c r="G264" s="50"/>
      <c r="H264" s="51"/>
      <c r="I264" s="51"/>
    </row>
    <row r="265" spans="1:16" s="18" customFormat="1" x14ac:dyDescent="0.25">
      <c r="A265" s="25">
        <v>30</v>
      </c>
      <c r="B265" s="26"/>
      <c r="C265" s="27" t="s">
        <v>386</v>
      </c>
      <c r="D265" s="36"/>
      <c r="E265" s="36"/>
      <c r="F265" s="12"/>
      <c r="G265" s="36"/>
      <c r="H265" s="36"/>
      <c r="I265" s="54">
        <f>ROUND(SUM(I267:I268),2)</f>
        <v>27963.61</v>
      </c>
      <c r="N265" s="13"/>
      <c r="O265" s="13">
        <v>27963.61</v>
      </c>
      <c r="P265" s="16">
        <f>I265-O265</f>
        <v>0</v>
      </c>
    </row>
    <row r="266" spans="1:16" s="18" customFormat="1" x14ac:dyDescent="0.25">
      <c r="A266" s="37"/>
      <c r="B266" s="38"/>
      <c r="C266" s="39"/>
      <c r="D266" s="37"/>
      <c r="E266" s="37"/>
      <c r="F266" s="14"/>
      <c r="G266" s="37"/>
      <c r="H266" s="37"/>
      <c r="I266" s="10">
        <v>1.2306999999999999</v>
      </c>
      <c r="N266" s="13"/>
      <c r="O266" s="13"/>
      <c r="P266" s="19"/>
    </row>
    <row r="267" spans="1:16" ht="45" x14ac:dyDescent="0.25">
      <c r="A267" s="32" t="s">
        <v>387</v>
      </c>
      <c r="B267" s="33" t="s">
        <v>388</v>
      </c>
      <c r="C267" s="34" t="s">
        <v>389</v>
      </c>
      <c r="D267" s="32">
        <v>394.02</v>
      </c>
      <c r="E267" s="32" t="s">
        <v>1</v>
      </c>
      <c r="F267" s="15">
        <v>43.74</v>
      </c>
      <c r="G267" s="47">
        <f>$I$266-1</f>
        <v>0.23069999999999991</v>
      </c>
      <c r="H267" s="49">
        <f>ROUND(F267*$I$266,2)</f>
        <v>53.83</v>
      </c>
      <c r="I267" s="49">
        <f>ROUND(D267*H267,2)</f>
        <v>21210.1</v>
      </c>
      <c r="N267" s="7">
        <v>53.83</v>
      </c>
      <c r="O267" s="8">
        <v>21210.1</v>
      </c>
      <c r="P267" s="7">
        <f t="shared" ref="P267:P268" si="83">O267-I267</f>
        <v>0</v>
      </c>
    </row>
    <row r="268" spans="1:16" ht="45" x14ac:dyDescent="0.25">
      <c r="A268" s="32" t="s">
        <v>390</v>
      </c>
      <c r="B268" s="33" t="s">
        <v>391</v>
      </c>
      <c r="C268" s="34" t="s">
        <v>392</v>
      </c>
      <c r="D268" s="32">
        <v>125.46</v>
      </c>
      <c r="E268" s="32" t="s">
        <v>1</v>
      </c>
      <c r="F268" s="15">
        <v>43.74</v>
      </c>
      <c r="G268" s="47">
        <f>$I$266-1</f>
        <v>0.23069999999999991</v>
      </c>
      <c r="H268" s="49">
        <f>ROUND(F268*$I$266,2)</f>
        <v>53.83</v>
      </c>
      <c r="I268" s="49">
        <f>ROUND(D268*H268,2)</f>
        <v>6753.51</v>
      </c>
      <c r="N268" s="7">
        <v>53.83</v>
      </c>
      <c r="O268" s="8">
        <v>6753.51</v>
      </c>
      <c r="P268" s="7">
        <f t="shared" si="83"/>
        <v>0</v>
      </c>
    </row>
    <row r="269" spans="1:16" x14ac:dyDescent="0.25">
      <c r="F269" s="20"/>
      <c r="G269" s="50"/>
      <c r="H269" s="51"/>
      <c r="I269" s="51"/>
    </row>
    <row r="270" spans="1:16" x14ac:dyDescent="0.25">
      <c r="F270" s="20"/>
      <c r="G270" s="50"/>
      <c r="H270" s="51"/>
      <c r="I270" s="51"/>
    </row>
    <row r="271" spans="1:16" s="18" customFormat="1" ht="30" x14ac:dyDescent="0.25">
      <c r="A271" s="25">
        <v>31</v>
      </c>
      <c r="B271" s="26"/>
      <c r="C271" s="27" t="s">
        <v>393</v>
      </c>
      <c r="D271" s="36"/>
      <c r="E271" s="36"/>
      <c r="F271" s="12"/>
      <c r="G271" s="36"/>
      <c r="H271" s="36"/>
      <c r="I271" s="54">
        <v>297860.59000000003</v>
      </c>
      <c r="N271" s="13"/>
      <c r="O271" s="13">
        <v>297860.59000000003</v>
      </c>
      <c r="P271" s="16">
        <f>I271-O271</f>
        <v>0</v>
      </c>
    </row>
    <row r="272" spans="1:16" s="18" customFormat="1" x14ac:dyDescent="0.25">
      <c r="A272" s="37"/>
      <c r="B272" s="38"/>
      <c r="C272" s="39"/>
      <c r="D272" s="37"/>
      <c r="E272" s="37"/>
      <c r="F272" s="14"/>
      <c r="G272" s="37"/>
      <c r="H272" s="37"/>
      <c r="I272" s="10">
        <v>1.2306999999999999</v>
      </c>
      <c r="N272" s="13"/>
      <c r="O272" s="13"/>
      <c r="P272" s="19"/>
    </row>
    <row r="273" spans="1:16" ht="60" x14ac:dyDescent="0.25">
      <c r="A273" s="32" t="s">
        <v>394</v>
      </c>
      <c r="B273" s="33" t="s">
        <v>395</v>
      </c>
      <c r="C273" s="34" t="s">
        <v>396</v>
      </c>
      <c r="D273" s="40">
        <v>2569.6</v>
      </c>
      <c r="E273" s="32" t="s">
        <v>1</v>
      </c>
      <c r="F273" s="15">
        <v>4.92</v>
      </c>
      <c r="G273" s="47">
        <f>$I$272-1</f>
        <v>0.23069999999999991</v>
      </c>
      <c r="H273" s="49">
        <f>ROUND(F273*$I$272,2)</f>
        <v>6.06</v>
      </c>
      <c r="I273" s="49">
        <f t="shared" ref="I273:I284" si="84">ROUND(D273*H273,2)</f>
        <v>15571.78</v>
      </c>
      <c r="N273" s="7">
        <v>6.06</v>
      </c>
      <c r="O273" s="8">
        <v>15571.78</v>
      </c>
      <c r="P273" s="7">
        <f t="shared" ref="P273:P284" si="85">O273-I273</f>
        <v>0</v>
      </c>
    </row>
    <row r="274" spans="1:16" ht="75" x14ac:dyDescent="0.25">
      <c r="A274" s="32" t="s">
        <v>397</v>
      </c>
      <c r="B274" s="33" t="s">
        <v>398</v>
      </c>
      <c r="C274" s="34" t="s">
        <v>399</v>
      </c>
      <c r="D274" s="40">
        <v>1589.78</v>
      </c>
      <c r="E274" s="32" t="s">
        <v>1</v>
      </c>
      <c r="F274" s="15">
        <v>32.99</v>
      </c>
      <c r="G274" s="47">
        <f t="shared" ref="G274:G284" si="86">$I$272-1</f>
        <v>0.23069999999999991</v>
      </c>
      <c r="H274" s="49">
        <f t="shared" ref="H274:H284" si="87">ROUND(F274*$I$272,2)</f>
        <v>40.6</v>
      </c>
      <c r="I274" s="49">
        <f t="shared" si="84"/>
        <v>64545.07</v>
      </c>
      <c r="N274" s="7">
        <v>40.6</v>
      </c>
      <c r="O274" s="8">
        <v>64545.07</v>
      </c>
      <c r="P274" s="7">
        <f t="shared" si="85"/>
        <v>0</v>
      </c>
    </row>
    <row r="275" spans="1:16" ht="90" x14ac:dyDescent="0.25">
      <c r="A275" s="32" t="s">
        <v>400</v>
      </c>
      <c r="B275" s="33" t="s">
        <v>401</v>
      </c>
      <c r="C275" s="34" t="s">
        <v>402</v>
      </c>
      <c r="D275" s="32">
        <v>979.82</v>
      </c>
      <c r="E275" s="32" t="s">
        <v>1</v>
      </c>
      <c r="F275" s="15">
        <v>40.79</v>
      </c>
      <c r="G275" s="47">
        <f t="shared" si="86"/>
        <v>0.23069999999999991</v>
      </c>
      <c r="H275" s="49">
        <f t="shared" si="87"/>
        <v>50.2</v>
      </c>
      <c r="I275" s="49">
        <f t="shared" si="84"/>
        <v>49186.96</v>
      </c>
      <c r="N275" s="7">
        <v>50.2</v>
      </c>
      <c r="O275" s="8">
        <v>49186.96</v>
      </c>
      <c r="P275" s="7">
        <f t="shared" si="85"/>
        <v>0</v>
      </c>
    </row>
    <row r="276" spans="1:16" ht="90" x14ac:dyDescent="0.25">
      <c r="A276" s="32" t="s">
        <v>403</v>
      </c>
      <c r="B276" s="33" t="s">
        <v>404</v>
      </c>
      <c r="C276" s="34" t="s">
        <v>405</v>
      </c>
      <c r="D276" s="40">
        <v>1024.77</v>
      </c>
      <c r="E276" s="32" t="s">
        <v>1</v>
      </c>
      <c r="F276" s="15">
        <v>22.67</v>
      </c>
      <c r="G276" s="47">
        <f t="shared" si="86"/>
        <v>0.23069999999999991</v>
      </c>
      <c r="H276" s="49">
        <f t="shared" si="87"/>
        <v>27.9</v>
      </c>
      <c r="I276" s="49">
        <f t="shared" si="84"/>
        <v>28591.08</v>
      </c>
      <c r="N276" s="7">
        <v>27.9</v>
      </c>
      <c r="O276" s="8">
        <v>28591.08</v>
      </c>
      <c r="P276" s="7">
        <f t="shared" si="85"/>
        <v>0</v>
      </c>
    </row>
    <row r="277" spans="1:16" ht="60" x14ac:dyDescent="0.25">
      <c r="A277" s="32" t="s">
        <v>406</v>
      </c>
      <c r="B277" s="33" t="s">
        <v>407</v>
      </c>
      <c r="C277" s="34" t="s">
        <v>408</v>
      </c>
      <c r="D277" s="32">
        <v>456.39</v>
      </c>
      <c r="E277" s="32" t="s">
        <v>1</v>
      </c>
      <c r="F277" s="15">
        <v>65.08</v>
      </c>
      <c r="G277" s="47">
        <f t="shared" si="86"/>
        <v>0.23069999999999991</v>
      </c>
      <c r="H277" s="49">
        <f t="shared" si="87"/>
        <v>80.09</v>
      </c>
      <c r="I277" s="49">
        <f t="shared" si="84"/>
        <v>36552.28</v>
      </c>
      <c r="N277" s="7">
        <v>80.09</v>
      </c>
      <c r="O277" s="8">
        <v>36552.28</v>
      </c>
      <c r="P277" s="7">
        <f t="shared" si="85"/>
        <v>0</v>
      </c>
    </row>
    <row r="278" spans="1:16" ht="75" x14ac:dyDescent="0.25">
      <c r="A278" s="32" t="s">
        <v>409</v>
      </c>
      <c r="B278" s="33" t="s">
        <v>410</v>
      </c>
      <c r="C278" s="34" t="s">
        <v>411</v>
      </c>
      <c r="D278" s="32">
        <v>94</v>
      </c>
      <c r="E278" s="32" t="s">
        <v>1</v>
      </c>
      <c r="F278" s="15">
        <v>58.04</v>
      </c>
      <c r="G278" s="47">
        <f t="shared" si="86"/>
        <v>0.23069999999999991</v>
      </c>
      <c r="H278" s="49">
        <f t="shared" si="87"/>
        <v>71.430000000000007</v>
      </c>
      <c r="I278" s="49">
        <f t="shared" si="84"/>
        <v>6714.42</v>
      </c>
      <c r="N278" s="7">
        <v>71.430000000000007</v>
      </c>
      <c r="O278" s="8">
        <v>6714.42</v>
      </c>
      <c r="P278" s="7">
        <f t="shared" si="85"/>
        <v>0</v>
      </c>
    </row>
    <row r="279" spans="1:16" ht="60" x14ac:dyDescent="0.25">
      <c r="A279" s="32" t="s">
        <v>412</v>
      </c>
      <c r="B279" s="33" t="s">
        <v>413</v>
      </c>
      <c r="C279" s="34" t="s">
        <v>414</v>
      </c>
      <c r="D279" s="32">
        <v>4.5999999999999996</v>
      </c>
      <c r="E279" s="32" t="s">
        <v>1</v>
      </c>
      <c r="F279" s="15">
        <v>58.04</v>
      </c>
      <c r="G279" s="47">
        <f t="shared" si="86"/>
        <v>0.23069999999999991</v>
      </c>
      <c r="H279" s="49">
        <f t="shared" si="87"/>
        <v>71.430000000000007</v>
      </c>
      <c r="I279" s="49">
        <f t="shared" si="84"/>
        <v>328.58</v>
      </c>
      <c r="N279" s="7">
        <v>71.430000000000007</v>
      </c>
      <c r="O279" s="8">
        <v>328.58</v>
      </c>
      <c r="P279" s="7">
        <f t="shared" si="85"/>
        <v>0</v>
      </c>
    </row>
    <row r="280" spans="1:16" ht="60" x14ac:dyDescent="0.25">
      <c r="A280" s="32" t="s">
        <v>415</v>
      </c>
      <c r="B280" s="33" t="s">
        <v>416</v>
      </c>
      <c r="C280" s="34" t="s">
        <v>417</v>
      </c>
      <c r="D280" s="32">
        <v>9.7100000000000009</v>
      </c>
      <c r="E280" s="32" t="s">
        <v>1</v>
      </c>
      <c r="F280" s="15">
        <v>58.04</v>
      </c>
      <c r="G280" s="47">
        <f t="shared" si="86"/>
        <v>0.23069999999999991</v>
      </c>
      <c r="H280" s="49">
        <f t="shared" si="87"/>
        <v>71.430000000000007</v>
      </c>
      <c r="I280" s="49">
        <f t="shared" si="84"/>
        <v>693.59</v>
      </c>
      <c r="N280" s="7">
        <v>71.430000000000007</v>
      </c>
      <c r="O280" s="8">
        <v>693.59</v>
      </c>
      <c r="P280" s="7">
        <f t="shared" si="85"/>
        <v>0</v>
      </c>
    </row>
    <row r="281" spans="1:16" ht="75" x14ac:dyDescent="0.25">
      <c r="A281" s="32" t="s">
        <v>418</v>
      </c>
      <c r="B281" s="33" t="s">
        <v>419</v>
      </c>
      <c r="C281" s="34" t="s">
        <v>420</v>
      </c>
      <c r="D281" s="32">
        <v>4.92</v>
      </c>
      <c r="E281" s="32" t="s">
        <v>1</v>
      </c>
      <c r="F281" s="15">
        <v>58.04</v>
      </c>
      <c r="G281" s="47">
        <f t="shared" si="86"/>
        <v>0.23069999999999991</v>
      </c>
      <c r="H281" s="49">
        <f t="shared" si="87"/>
        <v>71.430000000000007</v>
      </c>
      <c r="I281" s="49">
        <f t="shared" si="84"/>
        <v>351.44</v>
      </c>
      <c r="N281" s="7">
        <v>71.430000000000007</v>
      </c>
      <c r="O281" s="8">
        <v>351.44</v>
      </c>
      <c r="P281" s="7">
        <f t="shared" si="85"/>
        <v>0</v>
      </c>
    </row>
    <row r="282" spans="1:16" ht="45" x14ac:dyDescent="0.25">
      <c r="A282" s="32" t="s">
        <v>421</v>
      </c>
      <c r="B282" s="33" t="s">
        <v>422</v>
      </c>
      <c r="C282" s="34" t="s">
        <v>423</v>
      </c>
      <c r="D282" s="32">
        <v>127.2</v>
      </c>
      <c r="E282" s="32" t="s">
        <v>3</v>
      </c>
      <c r="F282" s="15">
        <v>35.92</v>
      </c>
      <c r="G282" s="47">
        <f t="shared" si="86"/>
        <v>0.23069999999999991</v>
      </c>
      <c r="H282" s="49">
        <f t="shared" si="87"/>
        <v>44.21</v>
      </c>
      <c r="I282" s="49">
        <f t="shared" si="84"/>
        <v>5623.51</v>
      </c>
      <c r="N282" s="7">
        <v>44.21</v>
      </c>
      <c r="O282" s="8">
        <v>5623.51</v>
      </c>
      <c r="P282" s="7">
        <f t="shared" si="85"/>
        <v>0</v>
      </c>
    </row>
    <row r="283" spans="1:16" ht="45" x14ac:dyDescent="0.25">
      <c r="A283" s="32" t="s">
        <v>424</v>
      </c>
      <c r="B283" s="33" t="s">
        <v>425</v>
      </c>
      <c r="C283" s="34" t="s">
        <v>426</v>
      </c>
      <c r="D283" s="32">
        <v>438.37</v>
      </c>
      <c r="E283" s="32" t="s">
        <v>1</v>
      </c>
      <c r="F283" s="15">
        <v>74.13</v>
      </c>
      <c r="G283" s="47">
        <f t="shared" si="86"/>
        <v>0.23069999999999991</v>
      </c>
      <c r="H283" s="49">
        <f t="shared" si="87"/>
        <v>91.23</v>
      </c>
      <c r="I283" s="49">
        <f t="shared" si="84"/>
        <v>39992.5</v>
      </c>
      <c r="N283" s="7">
        <v>91.23</v>
      </c>
      <c r="O283" s="8">
        <v>39992.5</v>
      </c>
      <c r="P283" s="7">
        <f t="shared" si="85"/>
        <v>0</v>
      </c>
    </row>
    <row r="284" spans="1:16" ht="75" x14ac:dyDescent="0.25">
      <c r="A284" s="32" t="s">
        <v>427</v>
      </c>
      <c r="B284" s="33" t="s">
        <v>428</v>
      </c>
      <c r="C284" s="34" t="s">
        <v>429</v>
      </c>
      <c r="D284" s="32">
        <v>259.43</v>
      </c>
      <c r="E284" s="32" t="s">
        <v>1</v>
      </c>
      <c r="F284" s="15">
        <v>155.69</v>
      </c>
      <c r="G284" s="47">
        <f t="shared" si="86"/>
        <v>0.23069999999999991</v>
      </c>
      <c r="H284" s="49">
        <f t="shared" si="87"/>
        <v>191.61</v>
      </c>
      <c r="I284" s="49">
        <f t="shared" si="84"/>
        <v>49709.38</v>
      </c>
      <c r="N284" s="7">
        <v>191.61</v>
      </c>
      <c r="O284" s="8">
        <v>49709.38</v>
      </c>
      <c r="P284" s="7">
        <f t="shared" si="85"/>
        <v>0</v>
      </c>
    </row>
    <row r="287" spans="1:16" s="18" customFormat="1" x14ac:dyDescent="0.25">
      <c r="A287" s="25">
        <v>32</v>
      </c>
      <c r="B287" s="26"/>
      <c r="C287" s="27" t="s">
        <v>430</v>
      </c>
      <c r="D287" s="36"/>
      <c r="E287" s="36"/>
      <c r="F287" s="12"/>
      <c r="G287" s="36"/>
      <c r="H287" s="36"/>
      <c r="I287" s="54">
        <f>ROUND(SUM(I289:I290),2)</f>
        <v>5516.29</v>
      </c>
      <c r="N287" s="13"/>
      <c r="O287" s="13">
        <v>5516.29</v>
      </c>
      <c r="P287" s="16">
        <f>I287-O287</f>
        <v>0</v>
      </c>
    </row>
    <row r="288" spans="1:16" s="18" customFormat="1" x14ac:dyDescent="0.25">
      <c r="A288" s="37"/>
      <c r="B288" s="38"/>
      <c r="C288" s="39"/>
      <c r="D288" s="37"/>
      <c r="E288" s="37"/>
      <c r="F288" s="14"/>
      <c r="G288" s="37"/>
      <c r="H288" s="37"/>
      <c r="I288" s="10">
        <v>1.2306999999999999</v>
      </c>
      <c r="N288" s="13"/>
      <c r="O288" s="13"/>
      <c r="P288" s="19"/>
    </row>
    <row r="289" spans="1:16" ht="60" x14ac:dyDescent="0.25">
      <c r="A289" s="32" t="s">
        <v>431</v>
      </c>
      <c r="B289" s="33" t="s">
        <v>395</v>
      </c>
      <c r="C289" s="34" t="s">
        <v>396</v>
      </c>
      <c r="D289" s="32">
        <v>98.05</v>
      </c>
      <c r="E289" s="32" t="s">
        <v>1</v>
      </c>
      <c r="F289" s="15">
        <v>4.92</v>
      </c>
      <c r="G289" s="47">
        <f>$I$288-1</f>
        <v>0.23069999999999991</v>
      </c>
      <c r="H289" s="49">
        <f>ROUND(F289*$I$288,2)</f>
        <v>6.06</v>
      </c>
      <c r="I289" s="49">
        <f>ROUND(H289*D289,2)</f>
        <v>594.17999999999995</v>
      </c>
      <c r="N289" s="7">
        <v>6.06</v>
      </c>
      <c r="O289" s="8">
        <v>594.17999999999995</v>
      </c>
      <c r="P289" s="7">
        <f t="shared" ref="P289:P290" si="88">O289-I289</f>
        <v>0</v>
      </c>
    </row>
    <row r="290" spans="1:16" ht="90" x14ac:dyDescent="0.25">
      <c r="A290" s="32" t="s">
        <v>432</v>
      </c>
      <c r="B290" s="33" t="s">
        <v>401</v>
      </c>
      <c r="C290" s="34" t="s">
        <v>402</v>
      </c>
      <c r="D290" s="32">
        <v>98.05</v>
      </c>
      <c r="E290" s="32" t="s">
        <v>1</v>
      </c>
      <c r="F290" s="15">
        <v>40.79</v>
      </c>
      <c r="G290" s="47">
        <f>$I$288-1</f>
        <v>0.23069999999999991</v>
      </c>
      <c r="H290" s="49">
        <f>ROUND(F290*$I$288,2)</f>
        <v>50.2</v>
      </c>
      <c r="I290" s="49">
        <f>ROUND(H290*D290,2)</f>
        <v>4922.1099999999997</v>
      </c>
      <c r="N290" s="7">
        <v>50.2</v>
      </c>
      <c r="O290" s="8">
        <v>4922.1099999999997</v>
      </c>
      <c r="P290" s="7">
        <f t="shared" si="88"/>
        <v>0</v>
      </c>
    </row>
    <row r="291" spans="1:16" x14ac:dyDescent="0.25">
      <c r="F291" s="20"/>
      <c r="G291" s="50"/>
      <c r="H291" s="51"/>
      <c r="I291" s="51"/>
    </row>
    <row r="292" spans="1:16" x14ac:dyDescent="0.25">
      <c r="F292" s="20"/>
      <c r="G292" s="50"/>
      <c r="H292" s="51"/>
      <c r="I292" s="51"/>
    </row>
    <row r="293" spans="1:16" s="18" customFormat="1" ht="30" x14ac:dyDescent="0.25">
      <c r="A293" s="25">
        <v>33</v>
      </c>
      <c r="B293" s="26"/>
      <c r="C293" s="27" t="s">
        <v>433</v>
      </c>
      <c r="D293" s="36"/>
      <c r="E293" s="36"/>
      <c r="F293" s="12"/>
      <c r="G293" s="36"/>
      <c r="H293" s="36"/>
      <c r="I293" s="54">
        <v>134954.91</v>
      </c>
      <c r="N293" s="13"/>
      <c r="O293" s="13">
        <v>134954.91</v>
      </c>
      <c r="P293" s="16">
        <f>I293-O293</f>
        <v>0</v>
      </c>
    </row>
    <row r="294" spans="1:16" s="18" customFormat="1" x14ac:dyDescent="0.25">
      <c r="A294" s="37"/>
      <c r="B294" s="38"/>
      <c r="C294" s="39"/>
      <c r="D294" s="37"/>
      <c r="E294" s="37"/>
      <c r="F294" s="14"/>
      <c r="G294" s="37"/>
      <c r="H294" s="37"/>
      <c r="I294" s="10">
        <v>1.2306999999999999</v>
      </c>
      <c r="N294" s="13"/>
      <c r="O294" s="13"/>
      <c r="P294" s="19"/>
    </row>
    <row r="295" spans="1:16" ht="45" x14ac:dyDescent="0.25">
      <c r="A295" s="32" t="s">
        <v>434</v>
      </c>
      <c r="B295" s="33" t="s">
        <v>435</v>
      </c>
      <c r="C295" s="34" t="s">
        <v>436</v>
      </c>
      <c r="D295" s="32">
        <v>282.92</v>
      </c>
      <c r="E295" s="32" t="s">
        <v>1</v>
      </c>
      <c r="F295" s="15">
        <v>41.36</v>
      </c>
      <c r="G295" s="47">
        <f>$I$294-1</f>
        <v>0.23069999999999991</v>
      </c>
      <c r="H295" s="49">
        <f>ROUND(F295*$I$294,2)</f>
        <v>50.9</v>
      </c>
      <c r="I295" s="49">
        <f t="shared" ref="I295:I306" si="89">ROUND(H295*D295,2)</f>
        <v>14400.63</v>
      </c>
      <c r="N295" s="7">
        <v>50.9</v>
      </c>
      <c r="O295" s="8">
        <v>14400.63</v>
      </c>
      <c r="P295" s="7">
        <f t="shared" ref="P295:P306" si="90">O295-I295</f>
        <v>0</v>
      </c>
    </row>
    <row r="296" spans="1:16" ht="60" x14ac:dyDescent="0.25">
      <c r="A296" s="32" t="s">
        <v>437</v>
      </c>
      <c r="B296" s="33" t="s">
        <v>438</v>
      </c>
      <c r="C296" s="34" t="s">
        <v>439</v>
      </c>
      <c r="D296" s="32">
        <v>375.34</v>
      </c>
      <c r="E296" s="32" t="s">
        <v>1</v>
      </c>
      <c r="F296" s="15">
        <v>50.9</v>
      </c>
      <c r="G296" s="47">
        <f t="shared" ref="G296:G306" si="91">$I$294-1</f>
        <v>0.23069999999999991</v>
      </c>
      <c r="H296" s="49">
        <f t="shared" ref="H296:H306" si="92">ROUND(F296*$I$294,2)</f>
        <v>62.64</v>
      </c>
      <c r="I296" s="49">
        <f t="shared" si="89"/>
        <v>23511.3</v>
      </c>
      <c r="N296" s="7">
        <v>62.64</v>
      </c>
      <c r="O296" s="8">
        <v>23511.3</v>
      </c>
      <c r="P296" s="7">
        <f t="shared" si="90"/>
        <v>0</v>
      </c>
    </row>
    <row r="297" spans="1:16" ht="90" x14ac:dyDescent="0.25">
      <c r="A297" s="32" t="s">
        <v>440</v>
      </c>
      <c r="B297" s="33" t="s">
        <v>441</v>
      </c>
      <c r="C297" s="34" t="s">
        <v>442</v>
      </c>
      <c r="D297" s="32">
        <v>125.46</v>
      </c>
      <c r="E297" s="32" t="s">
        <v>1</v>
      </c>
      <c r="F297" s="15">
        <v>51.22</v>
      </c>
      <c r="G297" s="47">
        <f t="shared" si="91"/>
        <v>0.23069999999999991</v>
      </c>
      <c r="H297" s="49">
        <f t="shared" si="92"/>
        <v>63.04</v>
      </c>
      <c r="I297" s="49">
        <f t="shared" si="89"/>
        <v>7909</v>
      </c>
      <c r="N297" s="7">
        <v>63.04</v>
      </c>
      <c r="O297" s="8">
        <v>7909</v>
      </c>
      <c r="P297" s="7">
        <f t="shared" si="90"/>
        <v>0</v>
      </c>
    </row>
    <row r="298" spans="1:16" ht="60" x14ac:dyDescent="0.25">
      <c r="A298" s="32" t="s">
        <v>443</v>
      </c>
      <c r="B298" s="33" t="s">
        <v>444</v>
      </c>
      <c r="C298" s="34" t="s">
        <v>445</v>
      </c>
      <c r="D298" s="32">
        <v>42.9</v>
      </c>
      <c r="E298" s="32" t="s">
        <v>1</v>
      </c>
      <c r="F298" s="15">
        <v>85.79</v>
      </c>
      <c r="G298" s="47">
        <f t="shared" si="91"/>
        <v>0.23069999999999991</v>
      </c>
      <c r="H298" s="49">
        <f t="shared" si="92"/>
        <v>105.58</v>
      </c>
      <c r="I298" s="49">
        <f t="shared" si="89"/>
        <v>4529.38</v>
      </c>
      <c r="N298" s="7">
        <v>105.58</v>
      </c>
      <c r="O298" s="8">
        <v>4529.38</v>
      </c>
      <c r="P298" s="7">
        <f t="shared" si="90"/>
        <v>0</v>
      </c>
    </row>
    <row r="299" spans="1:16" ht="60" x14ac:dyDescent="0.25">
      <c r="A299" s="32" t="s">
        <v>446</v>
      </c>
      <c r="B299" s="33" t="s">
        <v>447</v>
      </c>
      <c r="C299" s="34" t="s">
        <v>448</v>
      </c>
      <c r="D299" s="32">
        <v>148.94999999999999</v>
      </c>
      <c r="E299" s="32" t="s">
        <v>1</v>
      </c>
      <c r="F299" s="15">
        <v>50.14</v>
      </c>
      <c r="G299" s="47">
        <f t="shared" si="91"/>
        <v>0.23069999999999991</v>
      </c>
      <c r="H299" s="49">
        <f t="shared" si="92"/>
        <v>61.71</v>
      </c>
      <c r="I299" s="49">
        <f t="shared" si="89"/>
        <v>9191.7000000000007</v>
      </c>
      <c r="N299" s="7">
        <v>61.71</v>
      </c>
      <c r="O299" s="8">
        <v>9191.7000000000007</v>
      </c>
      <c r="P299" s="7">
        <f t="shared" si="90"/>
        <v>0</v>
      </c>
    </row>
    <row r="300" spans="1:16" ht="45" x14ac:dyDescent="0.25">
      <c r="A300" s="32" t="s">
        <v>449</v>
      </c>
      <c r="B300" s="33" t="s">
        <v>450</v>
      </c>
      <c r="C300" s="34" t="s">
        <v>451</v>
      </c>
      <c r="D300" s="32">
        <v>216.53</v>
      </c>
      <c r="E300" s="32" t="s">
        <v>1</v>
      </c>
      <c r="F300" s="15">
        <v>193.43</v>
      </c>
      <c r="G300" s="47">
        <f t="shared" si="91"/>
        <v>0.23069999999999991</v>
      </c>
      <c r="H300" s="49">
        <f t="shared" si="92"/>
        <v>238.05</v>
      </c>
      <c r="I300" s="49">
        <f t="shared" si="89"/>
        <v>51544.97</v>
      </c>
      <c r="N300" s="7">
        <v>238.05</v>
      </c>
      <c r="O300" s="8">
        <v>51544.97</v>
      </c>
      <c r="P300" s="7">
        <f t="shared" si="90"/>
        <v>0</v>
      </c>
    </row>
    <row r="301" spans="1:16" ht="45" x14ac:dyDescent="0.25">
      <c r="A301" s="32" t="s">
        <v>452</v>
      </c>
      <c r="B301" s="33" t="s">
        <v>453</v>
      </c>
      <c r="C301" s="34" t="s">
        <v>454</v>
      </c>
      <c r="D301" s="32">
        <v>216.53</v>
      </c>
      <c r="E301" s="32" t="s">
        <v>1</v>
      </c>
      <c r="F301" s="15">
        <v>5.73</v>
      </c>
      <c r="G301" s="47">
        <f t="shared" si="91"/>
        <v>0.23069999999999991</v>
      </c>
      <c r="H301" s="49">
        <f t="shared" si="92"/>
        <v>7.05</v>
      </c>
      <c r="I301" s="49">
        <f t="shared" si="89"/>
        <v>1526.54</v>
      </c>
      <c r="N301" s="7">
        <v>7.05</v>
      </c>
      <c r="O301" s="8">
        <v>1526.54</v>
      </c>
      <c r="P301" s="7">
        <f t="shared" si="90"/>
        <v>0</v>
      </c>
    </row>
    <row r="302" spans="1:16" ht="45" x14ac:dyDescent="0.25">
      <c r="A302" s="32" t="s">
        <v>455</v>
      </c>
      <c r="B302" s="33" t="s">
        <v>456</v>
      </c>
      <c r="C302" s="34" t="s">
        <v>457</v>
      </c>
      <c r="D302" s="32">
        <v>68</v>
      </c>
      <c r="E302" s="32" t="s">
        <v>3</v>
      </c>
      <c r="F302" s="15">
        <v>15.89</v>
      </c>
      <c r="G302" s="47">
        <f t="shared" si="91"/>
        <v>0.23069999999999991</v>
      </c>
      <c r="H302" s="49">
        <f t="shared" si="92"/>
        <v>19.559999999999999</v>
      </c>
      <c r="I302" s="49">
        <f t="shared" si="89"/>
        <v>1330.08</v>
      </c>
      <c r="N302" s="7">
        <v>19.559999999999999</v>
      </c>
      <c r="O302" s="8">
        <v>1330.08</v>
      </c>
      <c r="P302" s="7">
        <f t="shared" si="90"/>
        <v>0</v>
      </c>
    </row>
    <row r="303" spans="1:16" ht="30" x14ac:dyDescent="0.25">
      <c r="A303" s="32" t="s">
        <v>458</v>
      </c>
      <c r="B303" s="33" t="s">
        <v>459</v>
      </c>
      <c r="C303" s="34" t="s">
        <v>460</v>
      </c>
      <c r="D303" s="32">
        <v>127.2</v>
      </c>
      <c r="E303" s="32" t="s">
        <v>3</v>
      </c>
      <c r="F303" s="15">
        <v>73.91</v>
      </c>
      <c r="G303" s="47">
        <f t="shared" si="91"/>
        <v>0.23069999999999991</v>
      </c>
      <c r="H303" s="49">
        <f t="shared" si="92"/>
        <v>90.96</v>
      </c>
      <c r="I303" s="49">
        <f t="shared" si="89"/>
        <v>11570.11</v>
      </c>
      <c r="N303" s="7">
        <v>90.96</v>
      </c>
      <c r="O303" s="8">
        <v>11570.11</v>
      </c>
      <c r="P303" s="7">
        <f t="shared" si="90"/>
        <v>0</v>
      </c>
    </row>
    <row r="304" spans="1:16" ht="30" x14ac:dyDescent="0.25">
      <c r="A304" s="32" t="s">
        <v>461</v>
      </c>
      <c r="B304" s="33" t="s">
        <v>462</v>
      </c>
      <c r="C304" s="34" t="s">
        <v>463</v>
      </c>
      <c r="D304" s="32">
        <v>53.45</v>
      </c>
      <c r="E304" s="32" t="s">
        <v>3</v>
      </c>
      <c r="F304" s="15">
        <v>89.96</v>
      </c>
      <c r="G304" s="47">
        <f t="shared" si="91"/>
        <v>0.23069999999999991</v>
      </c>
      <c r="H304" s="49">
        <f t="shared" si="92"/>
        <v>110.71</v>
      </c>
      <c r="I304" s="49">
        <f t="shared" si="89"/>
        <v>5917.45</v>
      </c>
      <c r="N304" s="7">
        <v>110.71</v>
      </c>
      <c r="O304" s="8">
        <v>5917.45</v>
      </c>
      <c r="P304" s="7">
        <f t="shared" si="90"/>
        <v>0</v>
      </c>
    </row>
    <row r="305" spans="1:16" ht="45" x14ac:dyDescent="0.25">
      <c r="A305" s="32" t="s">
        <v>464</v>
      </c>
      <c r="B305" s="33" t="s">
        <v>465</v>
      </c>
      <c r="C305" s="34" t="s">
        <v>466</v>
      </c>
      <c r="D305" s="32">
        <v>1.75</v>
      </c>
      <c r="E305" s="32" t="s">
        <v>3</v>
      </c>
      <c r="F305" s="15">
        <v>89.96</v>
      </c>
      <c r="G305" s="47">
        <f t="shared" si="91"/>
        <v>0.23069999999999991</v>
      </c>
      <c r="H305" s="49">
        <f t="shared" si="92"/>
        <v>110.71</v>
      </c>
      <c r="I305" s="49">
        <f t="shared" si="89"/>
        <v>193.74</v>
      </c>
      <c r="N305" s="7">
        <v>110.71</v>
      </c>
      <c r="O305" s="8">
        <v>193.74</v>
      </c>
      <c r="P305" s="7">
        <f t="shared" si="90"/>
        <v>0</v>
      </c>
    </row>
    <row r="306" spans="1:16" ht="45" x14ac:dyDescent="0.25">
      <c r="A306" s="32" t="s">
        <v>467</v>
      </c>
      <c r="B306" s="33" t="s">
        <v>468</v>
      </c>
      <c r="C306" s="34" t="s">
        <v>469</v>
      </c>
      <c r="D306" s="32">
        <v>37.42</v>
      </c>
      <c r="E306" s="32" t="s">
        <v>1</v>
      </c>
      <c r="F306" s="15">
        <v>72.31</v>
      </c>
      <c r="G306" s="47">
        <f t="shared" si="91"/>
        <v>0.23069999999999991</v>
      </c>
      <c r="H306" s="49">
        <f t="shared" si="92"/>
        <v>88.99</v>
      </c>
      <c r="I306" s="49">
        <f t="shared" si="89"/>
        <v>3330.01</v>
      </c>
      <c r="N306" s="7">
        <v>88.99</v>
      </c>
      <c r="O306" s="8">
        <v>3330.01</v>
      </c>
      <c r="P306" s="7">
        <f t="shared" si="90"/>
        <v>0</v>
      </c>
    </row>
    <row r="307" spans="1:16" x14ac:dyDescent="0.25">
      <c r="F307" s="20"/>
      <c r="G307" s="50"/>
      <c r="H307" s="51"/>
      <c r="I307" s="51"/>
    </row>
    <row r="308" spans="1:16" x14ac:dyDescent="0.25">
      <c r="F308" s="20"/>
      <c r="G308" s="50"/>
      <c r="H308" s="51"/>
      <c r="I308" s="51"/>
    </row>
    <row r="309" spans="1:16" s="18" customFormat="1" x14ac:dyDescent="0.25">
      <c r="A309" s="25">
        <v>34</v>
      </c>
      <c r="B309" s="26"/>
      <c r="C309" s="27" t="s">
        <v>470</v>
      </c>
      <c r="D309" s="36"/>
      <c r="E309" s="36"/>
      <c r="F309" s="12"/>
      <c r="G309" s="36"/>
      <c r="H309" s="36"/>
      <c r="I309" s="54">
        <f>ROUND(SUM(I311:I317),2)</f>
        <v>31458.34</v>
      </c>
      <c r="N309" s="13"/>
      <c r="O309" s="13">
        <v>31458.34</v>
      </c>
      <c r="P309" s="16">
        <f>I309-O309</f>
        <v>0</v>
      </c>
    </row>
    <row r="310" spans="1:16" s="18" customFormat="1" x14ac:dyDescent="0.25">
      <c r="A310" s="37"/>
      <c r="B310" s="38"/>
      <c r="C310" s="39"/>
      <c r="D310" s="37"/>
      <c r="E310" s="37"/>
      <c r="F310" s="14"/>
      <c r="G310" s="37"/>
      <c r="H310" s="37"/>
      <c r="I310" s="10">
        <v>1.2306999999999999</v>
      </c>
      <c r="N310" s="13"/>
      <c r="O310" s="13"/>
      <c r="P310" s="19"/>
    </row>
    <row r="311" spans="1:16" ht="60" x14ac:dyDescent="0.25">
      <c r="A311" s="32" t="s">
        <v>471</v>
      </c>
      <c r="B311" s="33" t="s">
        <v>472</v>
      </c>
      <c r="C311" s="34" t="s">
        <v>473</v>
      </c>
      <c r="D311" s="32">
        <v>254.8</v>
      </c>
      <c r="E311" s="32" t="s">
        <v>1</v>
      </c>
      <c r="F311" s="15">
        <v>48.36</v>
      </c>
      <c r="G311" s="47">
        <f>$I$310-1</f>
        <v>0.23069999999999991</v>
      </c>
      <c r="H311" s="49">
        <f>ROUND(F311*$I$310,2)</f>
        <v>59.52</v>
      </c>
      <c r="I311" s="49">
        <f t="shared" ref="I311:I317" si="93">ROUND(H311*D311,2)</f>
        <v>15165.7</v>
      </c>
      <c r="N311" s="7">
        <v>59.52</v>
      </c>
      <c r="O311" s="8">
        <v>15165.7</v>
      </c>
      <c r="P311" s="7">
        <f t="shared" ref="P311:P317" si="94">O311-I311</f>
        <v>0</v>
      </c>
    </row>
    <row r="312" spans="1:16" ht="60" x14ac:dyDescent="0.25">
      <c r="A312" s="32" t="s">
        <v>474</v>
      </c>
      <c r="B312" s="33" t="s">
        <v>475</v>
      </c>
      <c r="C312" s="34" t="s">
        <v>476</v>
      </c>
      <c r="D312" s="32">
        <v>27.74</v>
      </c>
      <c r="E312" s="32" t="s">
        <v>1</v>
      </c>
      <c r="F312" s="15">
        <v>78.680000000000007</v>
      </c>
      <c r="G312" s="47">
        <f t="shared" ref="G312:G317" si="95">$I$310-1</f>
        <v>0.23069999999999991</v>
      </c>
      <c r="H312" s="49">
        <f t="shared" ref="H312:H317" si="96">ROUND(F312*$I$310,2)</f>
        <v>96.83</v>
      </c>
      <c r="I312" s="49">
        <f t="shared" si="93"/>
        <v>2686.06</v>
      </c>
      <c r="N312" s="7">
        <v>96.83</v>
      </c>
      <c r="O312" s="8">
        <v>2686.06</v>
      </c>
      <c r="P312" s="7">
        <f t="shared" si="94"/>
        <v>0</v>
      </c>
    </row>
    <row r="313" spans="1:16" ht="45" x14ac:dyDescent="0.25">
      <c r="A313" s="32" t="s">
        <v>477</v>
      </c>
      <c r="B313" s="33" t="s">
        <v>478</v>
      </c>
      <c r="C313" s="34" t="s">
        <v>479</v>
      </c>
      <c r="D313" s="32">
        <v>4.88</v>
      </c>
      <c r="E313" s="32" t="s">
        <v>1</v>
      </c>
      <c r="F313" s="15">
        <v>187.66</v>
      </c>
      <c r="G313" s="47">
        <f t="shared" si="95"/>
        <v>0.23069999999999991</v>
      </c>
      <c r="H313" s="49">
        <f t="shared" si="96"/>
        <v>230.95</v>
      </c>
      <c r="I313" s="49">
        <f t="shared" si="93"/>
        <v>1127.04</v>
      </c>
      <c r="N313" s="7">
        <v>230.95</v>
      </c>
      <c r="O313" s="8">
        <v>1127.04</v>
      </c>
      <c r="P313" s="7">
        <f t="shared" si="94"/>
        <v>0</v>
      </c>
    </row>
    <row r="314" spans="1:16" ht="45" x14ac:dyDescent="0.25">
      <c r="A314" s="32" t="s">
        <v>480</v>
      </c>
      <c r="B314" s="33" t="s">
        <v>481</v>
      </c>
      <c r="C314" s="34" t="s">
        <v>482</v>
      </c>
      <c r="D314" s="32">
        <v>7.5</v>
      </c>
      <c r="E314" s="32" t="s">
        <v>1</v>
      </c>
      <c r="F314" s="15">
        <v>187.66</v>
      </c>
      <c r="G314" s="47">
        <f t="shared" si="95"/>
        <v>0.23069999999999991</v>
      </c>
      <c r="H314" s="49">
        <f t="shared" si="96"/>
        <v>230.95</v>
      </c>
      <c r="I314" s="49">
        <f t="shared" si="93"/>
        <v>1732.13</v>
      </c>
      <c r="N314" s="7">
        <v>230.95</v>
      </c>
      <c r="O314" s="8">
        <v>1732.13</v>
      </c>
      <c r="P314" s="7">
        <f t="shared" si="94"/>
        <v>0</v>
      </c>
    </row>
    <row r="315" spans="1:16" ht="30" x14ac:dyDescent="0.25">
      <c r="A315" s="32" t="s">
        <v>483</v>
      </c>
      <c r="B315" s="33" t="s">
        <v>484</v>
      </c>
      <c r="C315" s="34" t="s">
        <v>485</v>
      </c>
      <c r="D315" s="32">
        <v>21.96</v>
      </c>
      <c r="E315" s="32" t="s">
        <v>5</v>
      </c>
      <c r="F315" s="15">
        <v>161.75</v>
      </c>
      <c r="G315" s="47">
        <f t="shared" si="95"/>
        <v>0.23069999999999991</v>
      </c>
      <c r="H315" s="49">
        <f t="shared" si="96"/>
        <v>199.07</v>
      </c>
      <c r="I315" s="49">
        <f t="shared" si="93"/>
        <v>4371.58</v>
      </c>
      <c r="N315" s="7">
        <v>199.07</v>
      </c>
      <c r="O315" s="8">
        <v>4371.58</v>
      </c>
      <c r="P315" s="7">
        <f t="shared" si="94"/>
        <v>0</v>
      </c>
    </row>
    <row r="316" spans="1:16" ht="30" x14ac:dyDescent="0.25">
      <c r="A316" s="32" t="s">
        <v>486</v>
      </c>
      <c r="B316" s="33" t="s">
        <v>487</v>
      </c>
      <c r="C316" s="34" t="s">
        <v>488</v>
      </c>
      <c r="D316" s="32">
        <v>344.81</v>
      </c>
      <c r="E316" s="32" t="s">
        <v>1</v>
      </c>
      <c r="F316" s="15">
        <v>14.19</v>
      </c>
      <c r="G316" s="47">
        <f t="shared" si="95"/>
        <v>0.23069999999999991</v>
      </c>
      <c r="H316" s="49">
        <f t="shared" si="96"/>
        <v>17.46</v>
      </c>
      <c r="I316" s="49">
        <f t="shared" si="93"/>
        <v>6020.38</v>
      </c>
      <c r="N316" s="7">
        <v>17.46</v>
      </c>
      <c r="O316" s="8">
        <v>6020.38</v>
      </c>
      <c r="P316" s="7">
        <f t="shared" si="94"/>
        <v>0</v>
      </c>
    </row>
    <row r="317" spans="1:16" ht="45" x14ac:dyDescent="0.25">
      <c r="A317" s="32" t="s">
        <v>489</v>
      </c>
      <c r="B317" s="33" t="s">
        <v>490</v>
      </c>
      <c r="C317" s="34" t="s">
        <v>491</v>
      </c>
      <c r="D317" s="32">
        <v>8.06</v>
      </c>
      <c r="E317" s="32" t="s">
        <v>3</v>
      </c>
      <c r="F317" s="15">
        <v>35.83</v>
      </c>
      <c r="G317" s="47">
        <f t="shared" si="95"/>
        <v>0.23069999999999991</v>
      </c>
      <c r="H317" s="49">
        <f t="shared" si="96"/>
        <v>44.1</v>
      </c>
      <c r="I317" s="49">
        <f t="shared" si="93"/>
        <v>355.45</v>
      </c>
      <c r="N317" s="7">
        <v>44.1</v>
      </c>
      <c r="O317" s="8">
        <v>355.45</v>
      </c>
      <c r="P317" s="7">
        <f t="shared" si="94"/>
        <v>0</v>
      </c>
    </row>
    <row r="318" spans="1:16" x14ac:dyDescent="0.25">
      <c r="F318" s="20"/>
      <c r="G318" s="50"/>
      <c r="H318" s="51"/>
      <c r="I318" s="51"/>
    </row>
    <row r="319" spans="1:16" x14ac:dyDescent="0.25">
      <c r="F319" s="20"/>
      <c r="G319" s="50"/>
      <c r="H319" s="51"/>
      <c r="I319" s="51"/>
    </row>
    <row r="320" spans="1:16" s="18" customFormat="1" ht="30" x14ac:dyDescent="0.25">
      <c r="A320" s="25">
        <v>35</v>
      </c>
      <c r="B320" s="26"/>
      <c r="C320" s="27" t="s">
        <v>492</v>
      </c>
      <c r="D320" s="36"/>
      <c r="E320" s="36"/>
      <c r="F320" s="12"/>
      <c r="G320" s="36"/>
      <c r="H320" s="36"/>
      <c r="I320" s="54">
        <v>114246.02</v>
      </c>
      <c r="N320" s="13"/>
      <c r="O320" s="13">
        <v>114246.02</v>
      </c>
      <c r="P320" s="16">
        <f>I320-O320</f>
        <v>0</v>
      </c>
    </row>
    <row r="321" spans="1:16" s="18" customFormat="1" x14ac:dyDescent="0.25">
      <c r="A321" s="37"/>
      <c r="B321" s="38"/>
      <c r="C321" s="39"/>
      <c r="D321" s="37"/>
      <c r="E321" s="37"/>
      <c r="F321" s="14"/>
      <c r="G321" s="37"/>
      <c r="H321" s="37"/>
      <c r="I321" s="10">
        <v>1.2306999999999999</v>
      </c>
      <c r="N321" s="13"/>
      <c r="O321" s="13"/>
      <c r="P321" s="19"/>
    </row>
    <row r="322" spans="1:16" ht="45" x14ac:dyDescent="0.25">
      <c r="A322" s="32" t="s">
        <v>493</v>
      </c>
      <c r="B322" s="33" t="s">
        <v>494</v>
      </c>
      <c r="C322" s="34" t="s">
        <v>495</v>
      </c>
      <c r="D322" s="40">
        <v>2004.59</v>
      </c>
      <c r="E322" s="32" t="s">
        <v>1</v>
      </c>
      <c r="F322" s="15">
        <v>18.399999999999999</v>
      </c>
      <c r="G322" s="47">
        <f>$I$321-1</f>
        <v>0.23069999999999991</v>
      </c>
      <c r="H322" s="49">
        <f>ROUND(F322*$I$321,2)</f>
        <v>22.64</v>
      </c>
      <c r="I322" s="49">
        <f t="shared" ref="I322:I327" si="97">ROUND(H322*D322,2)</f>
        <v>45383.92</v>
      </c>
      <c r="N322" s="7">
        <v>22.64</v>
      </c>
      <c r="O322" s="8">
        <v>45383.92</v>
      </c>
      <c r="P322" s="7">
        <f t="shared" ref="P322:P327" si="98">O322-I322</f>
        <v>0</v>
      </c>
    </row>
    <row r="323" spans="1:16" ht="45" x14ac:dyDescent="0.25">
      <c r="A323" s="32" t="s">
        <v>496</v>
      </c>
      <c r="B323" s="33" t="s">
        <v>497</v>
      </c>
      <c r="C323" s="34" t="s">
        <v>498</v>
      </c>
      <c r="D323" s="40">
        <v>1902.96</v>
      </c>
      <c r="E323" s="32" t="s">
        <v>1</v>
      </c>
      <c r="F323" s="15">
        <v>12.71</v>
      </c>
      <c r="G323" s="47">
        <f t="shared" ref="G323:G327" si="99">$I$321-1</f>
        <v>0.23069999999999991</v>
      </c>
      <c r="H323" s="49">
        <f t="shared" ref="H323:H327" si="100">ROUND(F323*$I$321,2)</f>
        <v>15.64</v>
      </c>
      <c r="I323" s="49">
        <f t="shared" si="97"/>
        <v>29762.29</v>
      </c>
      <c r="N323" s="7">
        <v>15.64</v>
      </c>
      <c r="O323" s="8">
        <v>29762.29</v>
      </c>
      <c r="P323" s="7">
        <f t="shared" si="98"/>
        <v>0</v>
      </c>
    </row>
    <row r="324" spans="1:16" ht="60" x14ac:dyDescent="0.25">
      <c r="A324" s="32" t="s">
        <v>499</v>
      </c>
      <c r="B324" s="33" t="s">
        <v>500</v>
      </c>
      <c r="C324" s="34" t="s">
        <v>501</v>
      </c>
      <c r="D324" s="32">
        <v>126.01</v>
      </c>
      <c r="E324" s="32" t="s">
        <v>1</v>
      </c>
      <c r="F324" s="15">
        <v>18.12</v>
      </c>
      <c r="G324" s="47">
        <f t="shared" si="99"/>
        <v>0.23069999999999991</v>
      </c>
      <c r="H324" s="49">
        <f t="shared" si="100"/>
        <v>22.3</v>
      </c>
      <c r="I324" s="49">
        <f t="shared" si="97"/>
        <v>2810.02</v>
      </c>
      <c r="N324" s="7">
        <v>22.3</v>
      </c>
      <c r="O324" s="8">
        <v>2810.02</v>
      </c>
      <c r="P324" s="7">
        <f t="shared" si="98"/>
        <v>0</v>
      </c>
    </row>
    <row r="325" spans="1:16" ht="45" x14ac:dyDescent="0.25">
      <c r="A325" s="32" t="s">
        <v>502</v>
      </c>
      <c r="B325" s="33" t="s">
        <v>503</v>
      </c>
      <c r="C325" s="34" t="s">
        <v>504</v>
      </c>
      <c r="D325" s="32">
        <v>12.72</v>
      </c>
      <c r="E325" s="32" t="s">
        <v>1</v>
      </c>
      <c r="F325" s="15">
        <v>18.12</v>
      </c>
      <c r="G325" s="47">
        <f t="shared" si="99"/>
        <v>0.23069999999999991</v>
      </c>
      <c r="H325" s="49">
        <f t="shared" si="100"/>
        <v>22.3</v>
      </c>
      <c r="I325" s="49">
        <f t="shared" si="97"/>
        <v>283.66000000000003</v>
      </c>
      <c r="N325" s="7">
        <v>22.3</v>
      </c>
      <c r="O325" s="8">
        <v>283.66000000000003</v>
      </c>
      <c r="P325" s="7">
        <f t="shared" si="98"/>
        <v>0</v>
      </c>
    </row>
    <row r="326" spans="1:16" ht="45" x14ac:dyDescent="0.25">
      <c r="A326" s="32" t="s">
        <v>505</v>
      </c>
      <c r="B326" s="33" t="s">
        <v>506</v>
      </c>
      <c r="C326" s="34" t="s">
        <v>507</v>
      </c>
      <c r="D326" s="32">
        <v>101.63</v>
      </c>
      <c r="E326" s="32" t="s">
        <v>1</v>
      </c>
      <c r="F326" s="15">
        <v>134.36000000000001</v>
      </c>
      <c r="G326" s="47">
        <f t="shared" si="99"/>
        <v>0.23069999999999991</v>
      </c>
      <c r="H326" s="49">
        <f t="shared" si="100"/>
        <v>165.36</v>
      </c>
      <c r="I326" s="49">
        <f t="shared" si="97"/>
        <v>16805.54</v>
      </c>
      <c r="N326" s="7">
        <v>165.36</v>
      </c>
      <c r="O326" s="8">
        <v>16805.54</v>
      </c>
      <c r="P326" s="7">
        <f t="shared" si="98"/>
        <v>0</v>
      </c>
    </row>
    <row r="327" spans="1:16" ht="90" x14ac:dyDescent="0.25">
      <c r="A327" s="32" t="s">
        <v>508</v>
      </c>
      <c r="B327" s="33" t="s">
        <v>509</v>
      </c>
      <c r="C327" s="34" t="s">
        <v>510</v>
      </c>
      <c r="D327" s="32">
        <v>593.16</v>
      </c>
      <c r="E327" s="32" t="s">
        <v>1</v>
      </c>
      <c r="F327" s="15">
        <v>26.3</v>
      </c>
      <c r="G327" s="47">
        <f t="shared" si="99"/>
        <v>0.23069999999999991</v>
      </c>
      <c r="H327" s="49">
        <f t="shared" si="100"/>
        <v>32.369999999999997</v>
      </c>
      <c r="I327" s="49">
        <f t="shared" si="97"/>
        <v>19200.59</v>
      </c>
      <c r="N327" s="7">
        <v>32.369999999999997</v>
      </c>
      <c r="O327" s="8">
        <v>19200.59</v>
      </c>
      <c r="P327" s="7">
        <f t="shared" si="98"/>
        <v>0</v>
      </c>
    </row>
    <row r="328" spans="1:16" x14ac:dyDescent="0.25">
      <c r="F328" s="20"/>
      <c r="G328" s="50"/>
      <c r="H328" s="51"/>
      <c r="I328" s="51"/>
    </row>
    <row r="329" spans="1:16" x14ac:dyDescent="0.25">
      <c r="F329" s="20"/>
      <c r="G329" s="50"/>
      <c r="H329" s="51"/>
      <c r="I329" s="51"/>
    </row>
    <row r="330" spans="1:16" s="18" customFormat="1" x14ac:dyDescent="0.25">
      <c r="A330" s="25">
        <v>36</v>
      </c>
      <c r="B330" s="26"/>
      <c r="C330" s="27" t="s">
        <v>511</v>
      </c>
      <c r="D330" s="36"/>
      <c r="E330" s="36"/>
      <c r="F330" s="12"/>
      <c r="G330" s="36"/>
      <c r="H330" s="36"/>
      <c r="I330" s="54">
        <v>19764.29</v>
      </c>
      <c r="N330" s="13"/>
      <c r="O330" s="13">
        <v>19764.29</v>
      </c>
      <c r="P330" s="16">
        <f>I330-O330</f>
        <v>0</v>
      </c>
    </row>
    <row r="331" spans="1:16" s="18" customFormat="1" x14ac:dyDescent="0.25">
      <c r="A331" s="37"/>
      <c r="B331" s="38"/>
      <c r="C331" s="39"/>
      <c r="D331" s="37"/>
      <c r="E331" s="37"/>
      <c r="F331" s="14"/>
      <c r="G331" s="37"/>
      <c r="H331" s="37"/>
      <c r="I331" s="10">
        <v>1.2306999999999999</v>
      </c>
      <c r="N331" s="13"/>
      <c r="O331" s="13"/>
      <c r="P331" s="13"/>
    </row>
    <row r="332" spans="1:16" ht="45" x14ac:dyDescent="0.25">
      <c r="A332" s="32" t="s">
        <v>512</v>
      </c>
      <c r="B332" s="33" t="s">
        <v>513</v>
      </c>
      <c r="C332" s="34" t="s">
        <v>514</v>
      </c>
      <c r="D332" s="32">
        <v>442.55</v>
      </c>
      <c r="E332" s="32" t="s">
        <v>1</v>
      </c>
      <c r="F332" s="15">
        <v>21.26</v>
      </c>
      <c r="G332" s="47">
        <f>$I$331-1</f>
        <v>0.23069999999999991</v>
      </c>
      <c r="H332" s="49">
        <f>ROUND(F332*$I$331,2)</f>
        <v>26.16</v>
      </c>
      <c r="I332" s="49">
        <f>ROUND(H332*D332,2)</f>
        <v>11577.11</v>
      </c>
      <c r="N332" s="7">
        <v>26.16</v>
      </c>
      <c r="O332" s="8">
        <v>11577.11</v>
      </c>
      <c r="P332" s="7">
        <f t="shared" ref="P332:P333" si="101">O332-I332</f>
        <v>0</v>
      </c>
    </row>
    <row r="333" spans="1:16" ht="45" x14ac:dyDescent="0.25">
      <c r="A333" s="32" t="s">
        <v>515</v>
      </c>
      <c r="B333" s="33" t="s">
        <v>516</v>
      </c>
      <c r="C333" s="34" t="s">
        <v>517</v>
      </c>
      <c r="D333" s="32">
        <v>442.55</v>
      </c>
      <c r="E333" s="32" t="s">
        <v>1</v>
      </c>
      <c r="F333" s="15">
        <v>15.03</v>
      </c>
      <c r="G333" s="47">
        <f>$I$331-1</f>
        <v>0.23069999999999991</v>
      </c>
      <c r="H333" s="49">
        <f>ROUND(F333*$I$331,2)</f>
        <v>18.5</v>
      </c>
      <c r="I333" s="49">
        <f>ROUND(H333*D333,2)</f>
        <v>8187.18</v>
      </c>
      <c r="N333" s="7">
        <v>18.5</v>
      </c>
      <c r="O333" s="8">
        <v>8187.18</v>
      </c>
      <c r="P333" s="7">
        <f t="shared" si="101"/>
        <v>0</v>
      </c>
    </row>
    <row r="334" spans="1:16" x14ac:dyDescent="0.25">
      <c r="F334" s="20"/>
      <c r="G334" s="50"/>
      <c r="H334" s="51"/>
      <c r="I334" s="51"/>
    </row>
    <row r="335" spans="1:16" x14ac:dyDescent="0.25">
      <c r="F335" s="20"/>
      <c r="G335" s="50"/>
      <c r="H335" s="51"/>
      <c r="I335" s="51"/>
    </row>
    <row r="336" spans="1:16" s="18" customFormat="1" x14ac:dyDescent="0.25">
      <c r="A336" s="25">
        <v>37</v>
      </c>
      <c r="B336" s="26"/>
      <c r="C336" s="27" t="s">
        <v>518</v>
      </c>
      <c r="D336" s="36"/>
      <c r="E336" s="36"/>
      <c r="F336" s="12"/>
      <c r="G336" s="36"/>
      <c r="H336" s="36"/>
      <c r="I336" s="54">
        <v>24604.09</v>
      </c>
      <c r="N336" s="13"/>
      <c r="O336" s="13">
        <v>24604.09</v>
      </c>
      <c r="P336" s="16">
        <f>I336-O336</f>
        <v>0</v>
      </c>
    </row>
    <row r="337" spans="1:16" s="18" customFormat="1" x14ac:dyDescent="0.25">
      <c r="A337" s="37"/>
      <c r="B337" s="38"/>
      <c r="C337" s="39"/>
      <c r="D337" s="37"/>
      <c r="E337" s="37"/>
      <c r="F337" s="14"/>
      <c r="G337" s="37"/>
      <c r="H337" s="37"/>
      <c r="I337" s="10">
        <v>1.2306999999999999</v>
      </c>
      <c r="N337" s="13"/>
      <c r="O337" s="13"/>
      <c r="P337" s="13"/>
    </row>
    <row r="338" spans="1:16" ht="75" x14ac:dyDescent="0.25">
      <c r="A338" s="32" t="s">
        <v>519</v>
      </c>
      <c r="B338" s="33" t="s">
        <v>520</v>
      </c>
      <c r="C338" s="34" t="s">
        <v>521</v>
      </c>
      <c r="D338" s="40">
        <v>1285.48</v>
      </c>
      <c r="E338" s="32" t="s">
        <v>1</v>
      </c>
      <c r="F338" s="15">
        <v>15.55</v>
      </c>
      <c r="G338" s="47">
        <f>$I$337-1</f>
        <v>0.23069999999999991</v>
      </c>
      <c r="H338" s="49">
        <f>ROUND(F338*$I$337,2)</f>
        <v>19.14</v>
      </c>
      <c r="I338" s="49">
        <f>ROUND(H338*D338,2)</f>
        <v>24604.09</v>
      </c>
      <c r="N338" s="7">
        <v>19.14</v>
      </c>
      <c r="O338" s="8">
        <v>24604.09</v>
      </c>
      <c r="P338" s="7">
        <f t="shared" ref="P338" si="102">O338-I338</f>
        <v>0</v>
      </c>
    </row>
    <row r="339" spans="1:16" x14ac:dyDescent="0.25">
      <c r="D339" s="41"/>
      <c r="F339" s="20"/>
      <c r="G339" s="50"/>
      <c r="H339" s="51"/>
      <c r="I339" s="51"/>
    </row>
    <row r="340" spans="1:16" x14ac:dyDescent="0.25">
      <c r="D340" s="41"/>
      <c r="F340" s="20"/>
      <c r="G340" s="50"/>
      <c r="H340" s="51"/>
      <c r="I340" s="51"/>
    </row>
    <row r="341" spans="1:16" s="18" customFormat="1" x14ac:dyDescent="0.25">
      <c r="A341" s="25">
        <v>38</v>
      </c>
      <c r="B341" s="26"/>
      <c r="C341" s="27" t="s">
        <v>522</v>
      </c>
      <c r="D341" s="36"/>
      <c r="E341" s="36"/>
      <c r="F341" s="12"/>
      <c r="G341" s="36"/>
      <c r="H341" s="36"/>
      <c r="I341" s="54">
        <v>3852.38</v>
      </c>
      <c r="N341" s="13"/>
      <c r="O341" s="13">
        <v>3852.38</v>
      </c>
      <c r="P341" s="16">
        <f>I341-O341</f>
        <v>0</v>
      </c>
    </row>
    <row r="342" spans="1:16" s="18" customFormat="1" x14ac:dyDescent="0.25">
      <c r="A342" s="37"/>
      <c r="B342" s="38"/>
      <c r="C342" s="39"/>
      <c r="D342" s="37"/>
      <c r="E342" s="37"/>
      <c r="F342" s="14"/>
      <c r="G342" s="37"/>
      <c r="H342" s="37"/>
      <c r="I342" s="10">
        <v>1.2306999999999999</v>
      </c>
      <c r="N342" s="13"/>
      <c r="O342" s="13"/>
      <c r="P342" s="13"/>
    </row>
    <row r="343" spans="1:16" ht="60" x14ac:dyDescent="0.25">
      <c r="A343" s="32" t="s">
        <v>523</v>
      </c>
      <c r="B343" s="33" t="s">
        <v>524</v>
      </c>
      <c r="C343" s="34" t="s">
        <v>525</v>
      </c>
      <c r="D343" s="32">
        <v>98.05</v>
      </c>
      <c r="E343" s="32" t="s">
        <v>1</v>
      </c>
      <c r="F343" s="15">
        <v>19.22</v>
      </c>
      <c r="G343" s="47">
        <f>$I$342-1</f>
        <v>0.23069999999999991</v>
      </c>
      <c r="H343" s="49">
        <f>ROUND(F343*$I$342,2)</f>
        <v>23.65</v>
      </c>
      <c r="I343" s="49">
        <f>ROUND(H343*D343,2)</f>
        <v>2318.88</v>
      </c>
      <c r="N343" s="7">
        <v>23.65</v>
      </c>
      <c r="O343" s="8">
        <v>2318.88</v>
      </c>
      <c r="P343" s="7">
        <f t="shared" ref="P343:P344" si="103">O343-I343</f>
        <v>0</v>
      </c>
    </row>
    <row r="344" spans="1:16" ht="45" x14ac:dyDescent="0.25">
      <c r="A344" s="32" t="s">
        <v>526</v>
      </c>
      <c r="B344" s="33" t="s">
        <v>527</v>
      </c>
      <c r="C344" s="34" t="s">
        <v>528</v>
      </c>
      <c r="D344" s="32">
        <v>98.05</v>
      </c>
      <c r="E344" s="32" t="s">
        <v>1</v>
      </c>
      <c r="F344" s="15">
        <v>12.71</v>
      </c>
      <c r="G344" s="47">
        <f>$I$342-1</f>
        <v>0.23069999999999991</v>
      </c>
      <c r="H344" s="49">
        <f>ROUND(F344*$I$342,2)</f>
        <v>15.64</v>
      </c>
      <c r="I344" s="49">
        <f>ROUND(H344*D344,2)</f>
        <v>1533.5</v>
      </c>
      <c r="N344" s="7">
        <v>15.64</v>
      </c>
      <c r="O344" s="8">
        <v>1533.5</v>
      </c>
      <c r="P344" s="7">
        <f t="shared" si="103"/>
        <v>0</v>
      </c>
    </row>
    <row r="345" spans="1:16" x14ac:dyDescent="0.25">
      <c r="F345" s="20"/>
      <c r="G345" s="50"/>
      <c r="H345" s="51"/>
      <c r="I345" s="51"/>
    </row>
    <row r="346" spans="1:16" x14ac:dyDescent="0.25">
      <c r="F346" s="20"/>
      <c r="G346" s="50"/>
      <c r="H346" s="51"/>
      <c r="I346" s="51"/>
    </row>
    <row r="347" spans="1:16" s="18" customFormat="1" ht="30" x14ac:dyDescent="0.25">
      <c r="A347" s="25">
        <v>39</v>
      </c>
      <c r="B347" s="26"/>
      <c r="C347" s="27" t="s">
        <v>529</v>
      </c>
      <c r="D347" s="36"/>
      <c r="E347" s="36"/>
      <c r="F347" s="12"/>
      <c r="G347" s="36"/>
      <c r="H347" s="36"/>
      <c r="I347" s="54">
        <f>ROUND(SUM(I349:I390),2)</f>
        <v>35574.68</v>
      </c>
      <c r="N347" s="13"/>
      <c r="O347" s="13">
        <v>35574.68</v>
      </c>
      <c r="P347" s="16">
        <f>I347-O347</f>
        <v>0</v>
      </c>
    </row>
    <row r="348" spans="1:16" s="18" customFormat="1" x14ac:dyDescent="0.25">
      <c r="A348" s="37"/>
      <c r="B348" s="38"/>
      <c r="C348" s="39"/>
      <c r="D348" s="37"/>
      <c r="E348" s="37"/>
      <c r="F348" s="14"/>
      <c r="G348" s="37"/>
      <c r="H348" s="37"/>
      <c r="I348" s="10">
        <v>1.2306999999999999</v>
      </c>
      <c r="N348" s="13"/>
      <c r="O348" s="13"/>
      <c r="P348" s="19"/>
    </row>
    <row r="349" spans="1:16" ht="45" x14ac:dyDescent="0.25">
      <c r="A349" s="32" t="s">
        <v>530</v>
      </c>
      <c r="B349" s="33" t="s">
        <v>531</v>
      </c>
      <c r="C349" s="34" t="s">
        <v>532</v>
      </c>
      <c r="D349" s="32">
        <v>27.6</v>
      </c>
      <c r="E349" s="32" t="s">
        <v>3</v>
      </c>
      <c r="F349" s="15">
        <v>10.53</v>
      </c>
      <c r="G349" s="47">
        <f>$I$348-1</f>
        <v>0.23069999999999991</v>
      </c>
      <c r="H349" s="49">
        <f>ROUND(F349*$I$348,2)</f>
        <v>12.96</v>
      </c>
      <c r="I349" s="49">
        <f t="shared" ref="I349:I390" si="104">ROUND(H349*D349,2)</f>
        <v>357.7</v>
      </c>
      <c r="N349" s="7">
        <v>12.96</v>
      </c>
      <c r="O349" s="8">
        <v>357.7</v>
      </c>
      <c r="P349" s="7">
        <f t="shared" ref="P349:P390" si="105">O349-I349</f>
        <v>0</v>
      </c>
    </row>
    <row r="350" spans="1:16" ht="45" x14ac:dyDescent="0.25">
      <c r="A350" s="32" t="s">
        <v>533</v>
      </c>
      <c r="B350" s="33" t="s">
        <v>534</v>
      </c>
      <c r="C350" s="34" t="s">
        <v>535</v>
      </c>
      <c r="D350" s="32">
        <v>166.9</v>
      </c>
      <c r="E350" s="32" t="s">
        <v>3</v>
      </c>
      <c r="F350" s="15">
        <v>23.17</v>
      </c>
      <c r="G350" s="47">
        <f t="shared" ref="G350:G390" si="106">$I$348-1</f>
        <v>0.23069999999999991</v>
      </c>
      <c r="H350" s="49">
        <f t="shared" ref="H350:H375" si="107">ROUND(F350*$I$348,2)</f>
        <v>28.52</v>
      </c>
      <c r="I350" s="49">
        <f t="shared" si="104"/>
        <v>4759.99</v>
      </c>
      <c r="N350" s="7">
        <v>28.52</v>
      </c>
      <c r="O350" s="8">
        <v>4759.99</v>
      </c>
      <c r="P350" s="7">
        <f t="shared" si="105"/>
        <v>0</v>
      </c>
    </row>
    <row r="351" spans="1:16" ht="45" x14ac:dyDescent="0.25">
      <c r="A351" s="32" t="s">
        <v>536</v>
      </c>
      <c r="B351" s="33" t="s">
        <v>537</v>
      </c>
      <c r="C351" s="34" t="s">
        <v>538</v>
      </c>
      <c r="D351" s="32">
        <v>81.05</v>
      </c>
      <c r="E351" s="32" t="s">
        <v>3</v>
      </c>
      <c r="F351" s="15">
        <v>28.88</v>
      </c>
      <c r="G351" s="47">
        <f t="shared" si="106"/>
        <v>0.23069999999999991</v>
      </c>
      <c r="H351" s="49">
        <f t="shared" si="107"/>
        <v>35.54</v>
      </c>
      <c r="I351" s="49">
        <f t="shared" si="104"/>
        <v>2880.52</v>
      </c>
      <c r="N351" s="7">
        <v>35.54</v>
      </c>
      <c r="O351" s="8">
        <v>2880.52</v>
      </c>
      <c r="P351" s="7">
        <f t="shared" si="105"/>
        <v>0</v>
      </c>
    </row>
    <row r="352" spans="1:16" ht="45" x14ac:dyDescent="0.25">
      <c r="A352" s="32" t="s">
        <v>539</v>
      </c>
      <c r="B352" s="33" t="s">
        <v>540</v>
      </c>
      <c r="C352" s="34" t="s">
        <v>541</v>
      </c>
      <c r="D352" s="32">
        <v>11</v>
      </c>
      <c r="E352" s="32" t="s">
        <v>3</v>
      </c>
      <c r="F352" s="15">
        <v>27.64</v>
      </c>
      <c r="G352" s="47">
        <f t="shared" si="106"/>
        <v>0.23069999999999991</v>
      </c>
      <c r="H352" s="49">
        <f t="shared" si="107"/>
        <v>34.020000000000003</v>
      </c>
      <c r="I352" s="49">
        <f t="shared" si="104"/>
        <v>374.22</v>
      </c>
      <c r="N352" s="7">
        <v>34.020000000000003</v>
      </c>
      <c r="O352" s="8">
        <v>374.22</v>
      </c>
      <c r="P352" s="7">
        <f t="shared" si="105"/>
        <v>0</v>
      </c>
    </row>
    <row r="353" spans="1:16" ht="45" x14ac:dyDescent="0.25">
      <c r="A353" s="32" t="s">
        <v>542</v>
      </c>
      <c r="B353" s="33" t="s">
        <v>543</v>
      </c>
      <c r="C353" s="34" t="s">
        <v>544</v>
      </c>
      <c r="D353" s="32">
        <v>134.6</v>
      </c>
      <c r="E353" s="32" t="s">
        <v>3</v>
      </c>
      <c r="F353" s="15">
        <v>44.98</v>
      </c>
      <c r="G353" s="47">
        <f t="shared" si="106"/>
        <v>0.23069999999999991</v>
      </c>
      <c r="H353" s="49">
        <f t="shared" si="107"/>
        <v>55.36</v>
      </c>
      <c r="I353" s="49">
        <f t="shared" si="104"/>
        <v>7451.46</v>
      </c>
      <c r="N353" s="7">
        <v>55.36</v>
      </c>
      <c r="O353" s="8">
        <v>7451.46</v>
      </c>
      <c r="P353" s="7">
        <f t="shared" si="105"/>
        <v>0</v>
      </c>
    </row>
    <row r="354" spans="1:16" ht="45" x14ac:dyDescent="0.25">
      <c r="A354" s="32" t="s">
        <v>545</v>
      </c>
      <c r="B354" s="33" t="s">
        <v>546</v>
      </c>
      <c r="C354" s="34" t="s">
        <v>547</v>
      </c>
      <c r="D354" s="32">
        <v>54.55</v>
      </c>
      <c r="E354" s="32" t="s">
        <v>3</v>
      </c>
      <c r="F354" s="15">
        <v>61.92</v>
      </c>
      <c r="G354" s="47">
        <f t="shared" si="106"/>
        <v>0.23069999999999991</v>
      </c>
      <c r="H354" s="49">
        <f t="shared" si="107"/>
        <v>76.2</v>
      </c>
      <c r="I354" s="49">
        <f t="shared" si="104"/>
        <v>4156.71</v>
      </c>
      <c r="N354" s="7">
        <v>76.2</v>
      </c>
      <c r="O354" s="8">
        <v>4156.71</v>
      </c>
      <c r="P354" s="7">
        <f t="shared" si="105"/>
        <v>0</v>
      </c>
    </row>
    <row r="355" spans="1:16" ht="75" x14ac:dyDescent="0.25">
      <c r="A355" s="32" t="s">
        <v>548</v>
      </c>
      <c r="B355" s="33" t="s">
        <v>549</v>
      </c>
      <c r="C355" s="34" t="s">
        <v>550</v>
      </c>
      <c r="D355" s="32">
        <v>3</v>
      </c>
      <c r="E355" s="32" t="s">
        <v>2</v>
      </c>
      <c r="F355" s="15">
        <v>37.520000000000003</v>
      </c>
      <c r="G355" s="47">
        <f t="shared" si="106"/>
        <v>0.23069999999999991</v>
      </c>
      <c r="H355" s="49">
        <f t="shared" si="107"/>
        <v>46.18</v>
      </c>
      <c r="I355" s="49">
        <f t="shared" si="104"/>
        <v>138.54</v>
      </c>
      <c r="N355" s="7">
        <v>46.18</v>
      </c>
      <c r="O355" s="8">
        <v>138.54</v>
      </c>
      <c r="P355" s="7">
        <f t="shared" si="105"/>
        <v>0</v>
      </c>
    </row>
    <row r="356" spans="1:16" ht="60" x14ac:dyDescent="0.25">
      <c r="A356" s="32" t="s">
        <v>551</v>
      </c>
      <c r="B356" s="33" t="s">
        <v>552</v>
      </c>
      <c r="C356" s="34" t="s">
        <v>553</v>
      </c>
      <c r="D356" s="32">
        <v>6</v>
      </c>
      <c r="E356" s="32" t="s">
        <v>2</v>
      </c>
      <c r="F356" s="15">
        <v>221.62</v>
      </c>
      <c r="G356" s="47">
        <f t="shared" si="106"/>
        <v>0.23069999999999991</v>
      </c>
      <c r="H356" s="49">
        <f t="shared" si="107"/>
        <v>272.75</v>
      </c>
      <c r="I356" s="49">
        <f t="shared" si="104"/>
        <v>1636.5</v>
      </c>
      <c r="N356" s="7">
        <v>272.75</v>
      </c>
      <c r="O356" s="8">
        <v>1636.5</v>
      </c>
      <c r="P356" s="7">
        <f t="shared" si="105"/>
        <v>0</v>
      </c>
    </row>
    <row r="357" spans="1:16" ht="60" x14ac:dyDescent="0.25">
      <c r="A357" s="32" t="s">
        <v>554</v>
      </c>
      <c r="B357" s="33" t="s">
        <v>555</v>
      </c>
      <c r="C357" s="34" t="s">
        <v>556</v>
      </c>
      <c r="D357" s="32">
        <v>2</v>
      </c>
      <c r="E357" s="32" t="s">
        <v>2</v>
      </c>
      <c r="F357" s="15">
        <v>311.08999999999997</v>
      </c>
      <c r="G357" s="47">
        <f t="shared" si="106"/>
        <v>0.23069999999999991</v>
      </c>
      <c r="H357" s="49">
        <f t="shared" si="107"/>
        <v>382.86</v>
      </c>
      <c r="I357" s="49">
        <f t="shared" si="104"/>
        <v>765.72</v>
      </c>
      <c r="N357" s="7">
        <v>382.86</v>
      </c>
      <c r="O357" s="8">
        <v>765.72</v>
      </c>
      <c r="P357" s="7">
        <f t="shared" si="105"/>
        <v>0</v>
      </c>
    </row>
    <row r="358" spans="1:16" ht="75" x14ac:dyDescent="0.25">
      <c r="A358" s="32" t="s">
        <v>557</v>
      </c>
      <c r="B358" s="33" t="s">
        <v>558</v>
      </c>
      <c r="C358" s="34" t="s">
        <v>559</v>
      </c>
      <c r="D358" s="32">
        <v>4</v>
      </c>
      <c r="E358" s="32" t="s">
        <v>2</v>
      </c>
      <c r="F358" s="15">
        <v>5.49</v>
      </c>
      <c r="G358" s="47">
        <f t="shared" si="106"/>
        <v>0.23069999999999991</v>
      </c>
      <c r="H358" s="49">
        <f t="shared" si="107"/>
        <v>6.76</v>
      </c>
      <c r="I358" s="49">
        <f t="shared" si="104"/>
        <v>27.04</v>
      </c>
      <c r="N358" s="7">
        <v>6.76</v>
      </c>
      <c r="O358" s="8">
        <v>27.04</v>
      </c>
      <c r="P358" s="7">
        <f t="shared" si="105"/>
        <v>0</v>
      </c>
    </row>
    <row r="359" spans="1:16" ht="75" x14ac:dyDescent="0.25">
      <c r="A359" s="32" t="s">
        <v>560</v>
      </c>
      <c r="B359" s="33" t="s">
        <v>561</v>
      </c>
      <c r="C359" s="34" t="s">
        <v>562</v>
      </c>
      <c r="D359" s="32">
        <v>72</v>
      </c>
      <c r="E359" s="32" t="s">
        <v>2</v>
      </c>
      <c r="F359" s="15">
        <v>6.41</v>
      </c>
      <c r="G359" s="47">
        <f t="shared" si="106"/>
        <v>0.23069999999999991</v>
      </c>
      <c r="H359" s="49">
        <f t="shared" si="107"/>
        <v>7.89</v>
      </c>
      <c r="I359" s="49">
        <f t="shared" si="104"/>
        <v>568.08000000000004</v>
      </c>
      <c r="N359" s="7">
        <v>7.89</v>
      </c>
      <c r="O359" s="8">
        <v>568.08000000000004</v>
      </c>
      <c r="P359" s="7">
        <f t="shared" si="105"/>
        <v>0</v>
      </c>
    </row>
    <row r="360" spans="1:16" ht="75" x14ac:dyDescent="0.25">
      <c r="A360" s="32" t="s">
        <v>563</v>
      </c>
      <c r="B360" s="33" t="s">
        <v>564</v>
      </c>
      <c r="C360" s="34" t="s">
        <v>565</v>
      </c>
      <c r="D360" s="32">
        <v>40</v>
      </c>
      <c r="E360" s="32" t="s">
        <v>2</v>
      </c>
      <c r="F360" s="15">
        <v>16.53</v>
      </c>
      <c r="G360" s="47">
        <f t="shared" si="106"/>
        <v>0.23069999999999991</v>
      </c>
      <c r="H360" s="49">
        <f t="shared" si="107"/>
        <v>20.34</v>
      </c>
      <c r="I360" s="49">
        <f t="shared" si="104"/>
        <v>813.6</v>
      </c>
      <c r="N360" s="7">
        <v>20.34</v>
      </c>
      <c r="O360" s="8">
        <v>813.6</v>
      </c>
      <c r="P360" s="7">
        <f t="shared" si="105"/>
        <v>0</v>
      </c>
    </row>
    <row r="361" spans="1:16" ht="60" x14ac:dyDescent="0.25">
      <c r="A361" s="32" t="s">
        <v>566</v>
      </c>
      <c r="B361" s="33" t="s">
        <v>567</v>
      </c>
      <c r="C361" s="34" t="s">
        <v>568</v>
      </c>
      <c r="D361" s="32">
        <v>6</v>
      </c>
      <c r="E361" s="32" t="s">
        <v>2</v>
      </c>
      <c r="F361" s="15">
        <v>28.36</v>
      </c>
      <c r="G361" s="47">
        <f t="shared" si="106"/>
        <v>0.23069999999999991</v>
      </c>
      <c r="H361" s="49">
        <f t="shared" si="107"/>
        <v>34.9</v>
      </c>
      <c r="I361" s="49">
        <f t="shared" si="104"/>
        <v>209.4</v>
      </c>
      <c r="N361" s="7">
        <v>34.9</v>
      </c>
      <c r="O361" s="8">
        <v>209.4</v>
      </c>
      <c r="P361" s="7">
        <f t="shared" si="105"/>
        <v>0</v>
      </c>
    </row>
    <row r="362" spans="1:16" ht="60" x14ac:dyDescent="0.25">
      <c r="A362" s="32" t="s">
        <v>569</v>
      </c>
      <c r="B362" s="33" t="s">
        <v>570</v>
      </c>
      <c r="C362" s="34" t="s">
        <v>571</v>
      </c>
      <c r="D362" s="32">
        <v>2</v>
      </c>
      <c r="E362" s="32" t="s">
        <v>2</v>
      </c>
      <c r="F362" s="15">
        <v>37.81</v>
      </c>
      <c r="G362" s="47">
        <f t="shared" si="106"/>
        <v>0.23069999999999991</v>
      </c>
      <c r="H362" s="49">
        <f t="shared" si="107"/>
        <v>46.53</v>
      </c>
      <c r="I362" s="49">
        <f t="shared" si="104"/>
        <v>93.06</v>
      </c>
      <c r="N362" s="7">
        <v>46.53</v>
      </c>
      <c r="O362" s="8">
        <v>93.06</v>
      </c>
      <c r="P362" s="7">
        <f t="shared" si="105"/>
        <v>0</v>
      </c>
    </row>
    <row r="363" spans="1:16" ht="60" x14ac:dyDescent="0.25">
      <c r="A363" s="32" t="s">
        <v>572</v>
      </c>
      <c r="B363" s="33" t="s">
        <v>573</v>
      </c>
      <c r="C363" s="34" t="s">
        <v>574</v>
      </c>
      <c r="D363" s="32">
        <v>6</v>
      </c>
      <c r="E363" s="32" t="s">
        <v>2</v>
      </c>
      <c r="F363" s="15">
        <v>19.25</v>
      </c>
      <c r="G363" s="47">
        <f t="shared" si="106"/>
        <v>0.23069999999999991</v>
      </c>
      <c r="H363" s="49">
        <f t="shared" si="107"/>
        <v>23.69</v>
      </c>
      <c r="I363" s="49">
        <f t="shared" si="104"/>
        <v>142.13999999999999</v>
      </c>
      <c r="N363" s="7">
        <v>23.69</v>
      </c>
      <c r="O363" s="8">
        <v>142.13999999999999</v>
      </c>
      <c r="P363" s="7">
        <f t="shared" si="105"/>
        <v>0</v>
      </c>
    </row>
    <row r="364" spans="1:16" ht="45" x14ac:dyDescent="0.25">
      <c r="A364" s="32" t="s">
        <v>575</v>
      </c>
      <c r="B364" s="33" t="s">
        <v>576</v>
      </c>
      <c r="C364" s="34" t="s">
        <v>577</v>
      </c>
      <c r="D364" s="32">
        <v>2</v>
      </c>
      <c r="E364" s="32" t="s">
        <v>2</v>
      </c>
      <c r="F364" s="15">
        <v>14.04</v>
      </c>
      <c r="G364" s="47">
        <f t="shared" si="106"/>
        <v>0.23069999999999991</v>
      </c>
      <c r="H364" s="49">
        <f t="shared" si="107"/>
        <v>17.28</v>
      </c>
      <c r="I364" s="49">
        <f t="shared" si="104"/>
        <v>34.56</v>
      </c>
      <c r="N364" s="7">
        <v>17.28</v>
      </c>
      <c r="O364" s="8">
        <v>34.56</v>
      </c>
      <c r="P364" s="7">
        <f t="shared" si="105"/>
        <v>0</v>
      </c>
    </row>
    <row r="365" spans="1:16" ht="45" x14ac:dyDescent="0.25">
      <c r="A365" s="32" t="s">
        <v>578</v>
      </c>
      <c r="B365" s="33" t="s">
        <v>579</v>
      </c>
      <c r="C365" s="34" t="s">
        <v>580</v>
      </c>
      <c r="D365" s="32">
        <v>4</v>
      </c>
      <c r="E365" s="32" t="s">
        <v>2</v>
      </c>
      <c r="F365" s="15">
        <v>14.04</v>
      </c>
      <c r="G365" s="47">
        <f t="shared" si="106"/>
        <v>0.23069999999999991</v>
      </c>
      <c r="H365" s="49">
        <f t="shared" si="107"/>
        <v>17.28</v>
      </c>
      <c r="I365" s="49">
        <f t="shared" si="104"/>
        <v>69.12</v>
      </c>
      <c r="N365" s="7">
        <v>17.28</v>
      </c>
      <c r="O365" s="8">
        <v>69.12</v>
      </c>
      <c r="P365" s="7">
        <f t="shared" si="105"/>
        <v>0</v>
      </c>
    </row>
    <row r="366" spans="1:16" ht="60" x14ac:dyDescent="0.25">
      <c r="A366" s="32" t="s">
        <v>581</v>
      </c>
      <c r="B366" s="33" t="s">
        <v>582</v>
      </c>
      <c r="C366" s="34" t="s">
        <v>583</v>
      </c>
      <c r="D366" s="32">
        <v>30</v>
      </c>
      <c r="E366" s="32" t="s">
        <v>2</v>
      </c>
      <c r="F366" s="15">
        <v>13.8</v>
      </c>
      <c r="G366" s="47">
        <f t="shared" si="106"/>
        <v>0.23069999999999991</v>
      </c>
      <c r="H366" s="49">
        <f t="shared" si="107"/>
        <v>16.98</v>
      </c>
      <c r="I366" s="49">
        <f t="shared" si="104"/>
        <v>509.4</v>
      </c>
      <c r="N366" s="7">
        <v>16.98</v>
      </c>
      <c r="O366" s="8">
        <v>509.4</v>
      </c>
      <c r="P366" s="7">
        <f t="shared" si="105"/>
        <v>0</v>
      </c>
    </row>
    <row r="367" spans="1:16" ht="60" x14ac:dyDescent="0.25">
      <c r="A367" s="32" t="s">
        <v>584</v>
      </c>
      <c r="B367" s="33" t="s">
        <v>585</v>
      </c>
      <c r="C367" s="34" t="s">
        <v>586</v>
      </c>
      <c r="D367" s="32">
        <v>1</v>
      </c>
      <c r="E367" s="32" t="s">
        <v>2</v>
      </c>
      <c r="F367" s="15">
        <v>18.38</v>
      </c>
      <c r="G367" s="47">
        <f t="shared" si="106"/>
        <v>0.23069999999999991</v>
      </c>
      <c r="H367" s="49">
        <f t="shared" si="107"/>
        <v>22.62</v>
      </c>
      <c r="I367" s="49">
        <f t="shared" si="104"/>
        <v>22.62</v>
      </c>
      <c r="N367" s="7">
        <v>22.62</v>
      </c>
      <c r="O367" s="8">
        <v>22.62</v>
      </c>
      <c r="P367" s="7">
        <f t="shared" si="105"/>
        <v>0</v>
      </c>
    </row>
    <row r="368" spans="1:16" ht="60" x14ac:dyDescent="0.25">
      <c r="A368" s="32" t="s">
        <v>587</v>
      </c>
      <c r="B368" s="33" t="s">
        <v>588</v>
      </c>
      <c r="C368" s="34" t="s">
        <v>589</v>
      </c>
      <c r="D368" s="32">
        <v>5</v>
      </c>
      <c r="E368" s="32" t="s">
        <v>2</v>
      </c>
      <c r="F368" s="15">
        <v>27.03</v>
      </c>
      <c r="G368" s="47">
        <f t="shared" si="106"/>
        <v>0.23069999999999991</v>
      </c>
      <c r="H368" s="49">
        <f t="shared" si="107"/>
        <v>33.270000000000003</v>
      </c>
      <c r="I368" s="49">
        <f t="shared" si="104"/>
        <v>166.35</v>
      </c>
      <c r="N368" s="7">
        <v>33.270000000000003</v>
      </c>
      <c r="O368" s="8">
        <v>166.35</v>
      </c>
      <c r="P368" s="7">
        <f t="shared" si="105"/>
        <v>0</v>
      </c>
    </row>
    <row r="369" spans="1:16" ht="45" x14ac:dyDescent="0.25">
      <c r="A369" s="32" t="s">
        <v>590</v>
      </c>
      <c r="B369" s="33" t="s">
        <v>591</v>
      </c>
      <c r="C369" s="34" t="s">
        <v>592</v>
      </c>
      <c r="D369" s="32">
        <v>3</v>
      </c>
      <c r="E369" s="32" t="s">
        <v>2</v>
      </c>
      <c r="F369" s="15">
        <v>5.9</v>
      </c>
      <c r="G369" s="47">
        <f t="shared" si="106"/>
        <v>0.23069999999999991</v>
      </c>
      <c r="H369" s="49">
        <f t="shared" si="107"/>
        <v>7.26</v>
      </c>
      <c r="I369" s="49">
        <f t="shared" si="104"/>
        <v>21.78</v>
      </c>
      <c r="N369" s="7">
        <v>7.26</v>
      </c>
      <c r="O369" s="8">
        <v>21.78</v>
      </c>
      <c r="P369" s="7">
        <f t="shared" si="105"/>
        <v>0</v>
      </c>
    </row>
    <row r="370" spans="1:16" ht="45" x14ac:dyDescent="0.25">
      <c r="A370" s="32" t="s">
        <v>593</v>
      </c>
      <c r="B370" s="33" t="s">
        <v>594</v>
      </c>
      <c r="C370" s="34" t="s">
        <v>595</v>
      </c>
      <c r="D370" s="32">
        <v>2</v>
      </c>
      <c r="E370" s="32" t="s">
        <v>2</v>
      </c>
      <c r="F370" s="15">
        <v>15.97</v>
      </c>
      <c r="G370" s="47">
        <f t="shared" si="106"/>
        <v>0.23069999999999991</v>
      </c>
      <c r="H370" s="49">
        <f t="shared" si="107"/>
        <v>19.649999999999999</v>
      </c>
      <c r="I370" s="49">
        <f t="shared" si="104"/>
        <v>39.299999999999997</v>
      </c>
      <c r="N370" s="7">
        <v>19.649999999999999</v>
      </c>
      <c r="O370" s="8">
        <v>39.299999999999997</v>
      </c>
      <c r="P370" s="7">
        <f t="shared" si="105"/>
        <v>0</v>
      </c>
    </row>
    <row r="371" spans="1:16" ht="45" x14ac:dyDescent="0.25">
      <c r="A371" s="32" t="s">
        <v>596</v>
      </c>
      <c r="B371" s="33" t="s">
        <v>597</v>
      </c>
      <c r="C371" s="34" t="s">
        <v>598</v>
      </c>
      <c r="D371" s="32">
        <v>8</v>
      </c>
      <c r="E371" s="32" t="s">
        <v>2</v>
      </c>
      <c r="F371" s="15">
        <v>76.89</v>
      </c>
      <c r="G371" s="47">
        <f t="shared" si="106"/>
        <v>0.23069999999999991</v>
      </c>
      <c r="H371" s="49">
        <f t="shared" si="107"/>
        <v>94.63</v>
      </c>
      <c r="I371" s="49">
        <f t="shared" si="104"/>
        <v>757.04</v>
      </c>
      <c r="N371" s="7">
        <v>94.63</v>
      </c>
      <c r="O371" s="8">
        <v>757.04</v>
      </c>
      <c r="P371" s="7">
        <f t="shared" si="105"/>
        <v>0</v>
      </c>
    </row>
    <row r="372" spans="1:16" ht="45" x14ac:dyDescent="0.25">
      <c r="A372" s="32" t="s">
        <v>599</v>
      </c>
      <c r="B372" s="33" t="s">
        <v>600</v>
      </c>
      <c r="C372" s="34" t="s">
        <v>601</v>
      </c>
      <c r="D372" s="32">
        <v>2</v>
      </c>
      <c r="E372" s="32" t="s">
        <v>2</v>
      </c>
      <c r="F372" s="15">
        <v>93.97</v>
      </c>
      <c r="G372" s="47">
        <f t="shared" si="106"/>
        <v>0.23069999999999991</v>
      </c>
      <c r="H372" s="49">
        <f t="shared" si="107"/>
        <v>115.65</v>
      </c>
      <c r="I372" s="49">
        <f t="shared" si="104"/>
        <v>231.3</v>
      </c>
      <c r="N372" s="7">
        <v>115.65</v>
      </c>
      <c r="O372" s="8">
        <v>231.3</v>
      </c>
      <c r="P372" s="7">
        <f t="shared" si="105"/>
        <v>0</v>
      </c>
    </row>
    <row r="373" spans="1:16" ht="60" x14ac:dyDescent="0.25">
      <c r="A373" s="32" t="s">
        <v>602</v>
      </c>
      <c r="B373" s="33" t="s">
        <v>603</v>
      </c>
      <c r="C373" s="34" t="s">
        <v>604</v>
      </c>
      <c r="D373" s="32">
        <v>4</v>
      </c>
      <c r="E373" s="32" t="s">
        <v>2</v>
      </c>
      <c r="F373" s="15">
        <v>7.78</v>
      </c>
      <c r="G373" s="47">
        <f t="shared" si="106"/>
        <v>0.23069999999999991</v>
      </c>
      <c r="H373" s="49">
        <f t="shared" si="107"/>
        <v>9.57</v>
      </c>
      <c r="I373" s="49">
        <f t="shared" si="104"/>
        <v>38.28</v>
      </c>
      <c r="N373" s="7">
        <v>9.57</v>
      </c>
      <c r="O373" s="8">
        <v>38.28</v>
      </c>
      <c r="P373" s="7">
        <f t="shared" si="105"/>
        <v>0</v>
      </c>
    </row>
    <row r="374" spans="1:16" ht="60" x14ac:dyDescent="0.25">
      <c r="A374" s="32" t="s">
        <v>605</v>
      </c>
      <c r="B374" s="33" t="s">
        <v>603</v>
      </c>
      <c r="C374" s="34" t="s">
        <v>604</v>
      </c>
      <c r="D374" s="32">
        <v>4</v>
      </c>
      <c r="E374" s="32" t="s">
        <v>2</v>
      </c>
      <c r="F374" s="15">
        <v>7.78</v>
      </c>
      <c r="G374" s="47">
        <f t="shared" si="106"/>
        <v>0.23069999999999991</v>
      </c>
      <c r="H374" s="49">
        <f t="shared" si="107"/>
        <v>9.57</v>
      </c>
      <c r="I374" s="49">
        <f t="shared" si="104"/>
        <v>38.28</v>
      </c>
      <c r="N374" s="7">
        <v>9.57</v>
      </c>
      <c r="O374" s="8">
        <v>38.28</v>
      </c>
      <c r="P374" s="7">
        <f t="shared" si="105"/>
        <v>0</v>
      </c>
    </row>
    <row r="375" spans="1:16" ht="45" x14ac:dyDescent="0.25">
      <c r="A375" s="32" t="s">
        <v>606</v>
      </c>
      <c r="B375" s="33" t="s">
        <v>607</v>
      </c>
      <c r="C375" s="34" t="s">
        <v>608</v>
      </c>
      <c r="D375" s="32">
        <v>28</v>
      </c>
      <c r="E375" s="32" t="s">
        <v>2</v>
      </c>
      <c r="F375" s="15">
        <v>13.57</v>
      </c>
      <c r="G375" s="47">
        <f t="shared" si="106"/>
        <v>0.23069999999999991</v>
      </c>
      <c r="H375" s="49">
        <f t="shared" si="107"/>
        <v>16.7</v>
      </c>
      <c r="I375" s="49">
        <f t="shared" si="104"/>
        <v>467.6</v>
      </c>
      <c r="N375" s="7">
        <v>16.7</v>
      </c>
      <c r="O375" s="8">
        <v>467.6</v>
      </c>
      <c r="P375" s="7">
        <f t="shared" si="105"/>
        <v>0</v>
      </c>
    </row>
    <row r="376" spans="1:16" ht="45" x14ac:dyDescent="0.25">
      <c r="A376" s="32" t="s">
        <v>609</v>
      </c>
      <c r="B376" s="33" t="s">
        <v>610</v>
      </c>
      <c r="C376" s="34" t="s">
        <v>611</v>
      </c>
      <c r="D376" s="32">
        <v>4</v>
      </c>
      <c r="E376" s="32" t="s">
        <v>2</v>
      </c>
      <c r="F376" s="15">
        <v>38.64</v>
      </c>
      <c r="G376" s="47">
        <f t="shared" si="106"/>
        <v>0.23069999999999991</v>
      </c>
      <c r="H376" s="49">
        <f>ROUND(F376*$I$348,2)</f>
        <v>47.55</v>
      </c>
      <c r="I376" s="49">
        <f t="shared" si="104"/>
        <v>190.2</v>
      </c>
      <c r="N376" s="7">
        <v>47.55</v>
      </c>
      <c r="O376" s="8">
        <v>190.2</v>
      </c>
      <c r="P376" s="7">
        <f t="shared" si="105"/>
        <v>0</v>
      </c>
    </row>
    <row r="377" spans="1:16" ht="60" x14ac:dyDescent="0.25">
      <c r="A377" s="32" t="s">
        <v>612</v>
      </c>
      <c r="B377" s="33" t="s">
        <v>613</v>
      </c>
      <c r="C377" s="34" t="s">
        <v>614</v>
      </c>
      <c r="D377" s="32">
        <v>26</v>
      </c>
      <c r="E377" s="32" t="s">
        <v>2</v>
      </c>
      <c r="F377" s="15">
        <v>100.91</v>
      </c>
      <c r="G377" s="47">
        <f t="shared" si="106"/>
        <v>0.23069999999999991</v>
      </c>
      <c r="H377" s="49">
        <f t="shared" ref="H377:H390" si="108">ROUND(F377*$I$348,2)</f>
        <v>124.19</v>
      </c>
      <c r="I377" s="49">
        <f t="shared" si="104"/>
        <v>3228.94</v>
      </c>
      <c r="N377" s="7">
        <v>124.19</v>
      </c>
      <c r="O377" s="8">
        <v>3228.94</v>
      </c>
      <c r="P377" s="7">
        <f t="shared" si="105"/>
        <v>0</v>
      </c>
    </row>
    <row r="378" spans="1:16" ht="60" x14ac:dyDescent="0.25">
      <c r="A378" s="32" t="s">
        <v>615</v>
      </c>
      <c r="B378" s="33" t="s">
        <v>616</v>
      </c>
      <c r="C378" s="34" t="s">
        <v>617</v>
      </c>
      <c r="D378" s="32">
        <v>6</v>
      </c>
      <c r="E378" s="32" t="s">
        <v>2</v>
      </c>
      <c r="F378" s="15">
        <v>121.72</v>
      </c>
      <c r="G378" s="47">
        <f t="shared" si="106"/>
        <v>0.23069999999999991</v>
      </c>
      <c r="H378" s="49">
        <f t="shared" si="108"/>
        <v>149.80000000000001</v>
      </c>
      <c r="I378" s="49">
        <f t="shared" si="104"/>
        <v>898.8</v>
      </c>
      <c r="N378" s="7">
        <v>149.80000000000001</v>
      </c>
      <c r="O378" s="8">
        <v>898.8</v>
      </c>
      <c r="P378" s="7">
        <f t="shared" si="105"/>
        <v>0</v>
      </c>
    </row>
    <row r="379" spans="1:16" ht="60" x14ac:dyDescent="0.25">
      <c r="A379" s="32" t="s">
        <v>618</v>
      </c>
      <c r="B379" s="33" t="s">
        <v>619</v>
      </c>
      <c r="C379" s="34" t="s">
        <v>620</v>
      </c>
      <c r="D379" s="32">
        <v>47</v>
      </c>
      <c r="E379" s="32" t="s">
        <v>2</v>
      </c>
      <c r="F379" s="15">
        <v>12.53</v>
      </c>
      <c r="G379" s="47">
        <f t="shared" si="106"/>
        <v>0.23069999999999991</v>
      </c>
      <c r="H379" s="49">
        <f t="shared" si="108"/>
        <v>15.42</v>
      </c>
      <c r="I379" s="49">
        <f t="shared" si="104"/>
        <v>724.74</v>
      </c>
      <c r="N379" s="7">
        <v>15.42</v>
      </c>
      <c r="O379" s="8">
        <v>724.74</v>
      </c>
      <c r="P379" s="7">
        <f t="shared" si="105"/>
        <v>0</v>
      </c>
    </row>
    <row r="380" spans="1:16" ht="60" x14ac:dyDescent="0.25">
      <c r="A380" s="32" t="s">
        <v>621</v>
      </c>
      <c r="B380" s="33" t="s">
        <v>619</v>
      </c>
      <c r="C380" s="34" t="s">
        <v>620</v>
      </c>
      <c r="D380" s="32">
        <v>12</v>
      </c>
      <c r="E380" s="32" t="s">
        <v>2</v>
      </c>
      <c r="F380" s="15">
        <v>12.53</v>
      </c>
      <c r="G380" s="47">
        <f t="shared" si="106"/>
        <v>0.23069999999999991</v>
      </c>
      <c r="H380" s="49">
        <f t="shared" si="108"/>
        <v>15.42</v>
      </c>
      <c r="I380" s="49">
        <f t="shared" si="104"/>
        <v>185.04</v>
      </c>
      <c r="N380" s="7">
        <v>15.42</v>
      </c>
      <c r="O380" s="8">
        <v>185.04</v>
      </c>
      <c r="P380" s="7">
        <f t="shared" si="105"/>
        <v>0</v>
      </c>
    </row>
    <row r="381" spans="1:16" ht="45" x14ac:dyDescent="0.25">
      <c r="A381" s="32" t="s">
        <v>622</v>
      </c>
      <c r="B381" s="33" t="s">
        <v>623</v>
      </c>
      <c r="C381" s="34" t="s">
        <v>624</v>
      </c>
      <c r="D381" s="32">
        <v>17</v>
      </c>
      <c r="E381" s="32" t="s">
        <v>2</v>
      </c>
      <c r="F381" s="15">
        <v>12.72</v>
      </c>
      <c r="G381" s="47">
        <f t="shared" si="106"/>
        <v>0.23069999999999991</v>
      </c>
      <c r="H381" s="49">
        <f t="shared" si="108"/>
        <v>15.65</v>
      </c>
      <c r="I381" s="49">
        <f t="shared" si="104"/>
        <v>266.05</v>
      </c>
      <c r="N381" s="7">
        <v>15.65</v>
      </c>
      <c r="O381" s="8">
        <v>266.05</v>
      </c>
      <c r="P381" s="7">
        <f t="shared" si="105"/>
        <v>0</v>
      </c>
    </row>
    <row r="382" spans="1:16" ht="45" x14ac:dyDescent="0.25">
      <c r="A382" s="32" t="s">
        <v>625</v>
      </c>
      <c r="B382" s="33" t="s">
        <v>626</v>
      </c>
      <c r="C382" s="34" t="s">
        <v>627</v>
      </c>
      <c r="D382" s="32">
        <v>14</v>
      </c>
      <c r="E382" s="32" t="s">
        <v>2</v>
      </c>
      <c r="F382" s="15">
        <v>21.4</v>
      </c>
      <c r="G382" s="47">
        <f t="shared" si="106"/>
        <v>0.23069999999999991</v>
      </c>
      <c r="H382" s="49">
        <f t="shared" si="108"/>
        <v>26.34</v>
      </c>
      <c r="I382" s="49">
        <f t="shared" si="104"/>
        <v>368.76</v>
      </c>
      <c r="N382" s="7">
        <v>26.34</v>
      </c>
      <c r="O382" s="8">
        <v>368.76</v>
      </c>
      <c r="P382" s="7">
        <f t="shared" si="105"/>
        <v>0</v>
      </c>
    </row>
    <row r="383" spans="1:16" ht="45" x14ac:dyDescent="0.25">
      <c r="A383" s="32" t="s">
        <v>628</v>
      </c>
      <c r="B383" s="33" t="s">
        <v>629</v>
      </c>
      <c r="C383" s="34" t="s">
        <v>630</v>
      </c>
      <c r="D383" s="32">
        <v>7</v>
      </c>
      <c r="E383" s="32" t="s">
        <v>2</v>
      </c>
      <c r="F383" s="15">
        <v>74.91</v>
      </c>
      <c r="G383" s="47">
        <f t="shared" si="106"/>
        <v>0.23069999999999991</v>
      </c>
      <c r="H383" s="49">
        <f t="shared" si="108"/>
        <v>92.19</v>
      </c>
      <c r="I383" s="49">
        <f t="shared" si="104"/>
        <v>645.33000000000004</v>
      </c>
      <c r="N383" s="7">
        <v>92.19</v>
      </c>
      <c r="O383" s="8">
        <v>645.33000000000004</v>
      </c>
      <c r="P383" s="7">
        <f t="shared" si="105"/>
        <v>0</v>
      </c>
    </row>
    <row r="384" spans="1:16" ht="45" x14ac:dyDescent="0.25">
      <c r="A384" s="32" t="s">
        <v>631</v>
      </c>
      <c r="B384" s="33" t="s">
        <v>632</v>
      </c>
      <c r="C384" s="34" t="s">
        <v>633</v>
      </c>
      <c r="D384" s="32">
        <v>4</v>
      </c>
      <c r="E384" s="32" t="s">
        <v>2</v>
      </c>
      <c r="F384" s="15">
        <v>98.2</v>
      </c>
      <c r="G384" s="47">
        <f t="shared" si="106"/>
        <v>0.23069999999999991</v>
      </c>
      <c r="H384" s="49">
        <f t="shared" si="108"/>
        <v>120.85</v>
      </c>
      <c r="I384" s="49">
        <f t="shared" si="104"/>
        <v>483.4</v>
      </c>
      <c r="N384" s="7">
        <v>120.85</v>
      </c>
      <c r="O384" s="8">
        <v>483.4</v>
      </c>
      <c r="P384" s="7">
        <f t="shared" si="105"/>
        <v>0</v>
      </c>
    </row>
    <row r="385" spans="1:16" ht="45" x14ac:dyDescent="0.25">
      <c r="A385" s="32" t="s">
        <v>634</v>
      </c>
      <c r="B385" s="33" t="s">
        <v>635</v>
      </c>
      <c r="C385" s="34" t="s">
        <v>636</v>
      </c>
      <c r="D385" s="32">
        <v>10</v>
      </c>
      <c r="E385" s="32" t="s">
        <v>2</v>
      </c>
      <c r="F385" s="15">
        <v>18.91</v>
      </c>
      <c r="G385" s="47">
        <f t="shared" si="106"/>
        <v>0.23069999999999991</v>
      </c>
      <c r="H385" s="49">
        <f t="shared" si="108"/>
        <v>23.27</v>
      </c>
      <c r="I385" s="49">
        <f t="shared" si="104"/>
        <v>232.7</v>
      </c>
      <c r="N385" s="7">
        <v>23.27</v>
      </c>
      <c r="O385" s="8">
        <v>232.7</v>
      </c>
      <c r="P385" s="7">
        <f t="shared" si="105"/>
        <v>0</v>
      </c>
    </row>
    <row r="386" spans="1:16" ht="45" x14ac:dyDescent="0.25">
      <c r="A386" s="32" t="s">
        <v>637</v>
      </c>
      <c r="B386" s="33" t="s">
        <v>638</v>
      </c>
      <c r="C386" s="34" t="s">
        <v>639</v>
      </c>
      <c r="D386" s="32">
        <v>2</v>
      </c>
      <c r="E386" s="32" t="s">
        <v>2</v>
      </c>
      <c r="F386" s="15">
        <v>56.88</v>
      </c>
      <c r="G386" s="47">
        <f t="shared" si="106"/>
        <v>0.23069999999999991</v>
      </c>
      <c r="H386" s="49">
        <f t="shared" si="108"/>
        <v>70</v>
      </c>
      <c r="I386" s="49">
        <f t="shared" si="104"/>
        <v>140</v>
      </c>
      <c r="N386" s="7">
        <v>70</v>
      </c>
      <c r="O386" s="8">
        <v>140</v>
      </c>
      <c r="P386" s="7">
        <f t="shared" si="105"/>
        <v>0</v>
      </c>
    </row>
    <row r="387" spans="1:16" ht="45" x14ac:dyDescent="0.25">
      <c r="A387" s="32" t="s">
        <v>640</v>
      </c>
      <c r="B387" s="33" t="s">
        <v>638</v>
      </c>
      <c r="C387" s="34" t="s">
        <v>639</v>
      </c>
      <c r="D387" s="32">
        <v>13</v>
      </c>
      <c r="E387" s="32" t="s">
        <v>2</v>
      </c>
      <c r="F387" s="15">
        <v>56.88</v>
      </c>
      <c r="G387" s="47">
        <f t="shared" si="106"/>
        <v>0.23069999999999991</v>
      </c>
      <c r="H387" s="49">
        <f t="shared" si="108"/>
        <v>70</v>
      </c>
      <c r="I387" s="49">
        <f t="shared" si="104"/>
        <v>910</v>
      </c>
      <c r="N387" s="7">
        <v>70</v>
      </c>
      <c r="O387" s="8">
        <v>910</v>
      </c>
      <c r="P387" s="7">
        <f t="shared" si="105"/>
        <v>0</v>
      </c>
    </row>
    <row r="388" spans="1:16" ht="45" x14ac:dyDescent="0.25">
      <c r="A388" s="32" t="s">
        <v>641</v>
      </c>
      <c r="B388" s="33" t="s">
        <v>642</v>
      </c>
      <c r="C388" s="34" t="s">
        <v>643</v>
      </c>
      <c r="D388" s="32">
        <v>3</v>
      </c>
      <c r="E388" s="32" t="s">
        <v>2</v>
      </c>
      <c r="F388" s="15">
        <v>28.2</v>
      </c>
      <c r="G388" s="47">
        <f t="shared" si="106"/>
        <v>0.23069999999999991</v>
      </c>
      <c r="H388" s="49">
        <f t="shared" si="108"/>
        <v>34.71</v>
      </c>
      <c r="I388" s="49">
        <f t="shared" si="104"/>
        <v>104.13</v>
      </c>
      <c r="N388" s="7">
        <v>34.71</v>
      </c>
      <c r="O388" s="8">
        <v>104.13</v>
      </c>
      <c r="P388" s="7">
        <f t="shared" si="105"/>
        <v>0</v>
      </c>
    </row>
    <row r="389" spans="1:16" ht="75" x14ac:dyDescent="0.25">
      <c r="A389" s="32" t="s">
        <v>644</v>
      </c>
      <c r="B389" s="33" t="s">
        <v>645</v>
      </c>
      <c r="C389" s="34" t="s">
        <v>646</v>
      </c>
      <c r="D389" s="32">
        <v>8</v>
      </c>
      <c r="E389" s="32" t="s">
        <v>2</v>
      </c>
      <c r="F389" s="15">
        <v>21.25</v>
      </c>
      <c r="G389" s="47">
        <f t="shared" si="106"/>
        <v>0.23069999999999991</v>
      </c>
      <c r="H389" s="49">
        <f t="shared" si="108"/>
        <v>26.15</v>
      </c>
      <c r="I389" s="49">
        <f t="shared" si="104"/>
        <v>209.2</v>
      </c>
      <c r="N389" s="7">
        <v>26.15</v>
      </c>
      <c r="O389" s="8">
        <v>209.2</v>
      </c>
      <c r="P389" s="7">
        <f t="shared" si="105"/>
        <v>0</v>
      </c>
    </row>
    <row r="390" spans="1:16" ht="75" x14ac:dyDescent="0.25">
      <c r="A390" s="32" t="s">
        <v>647</v>
      </c>
      <c r="B390" s="33" t="s">
        <v>648</v>
      </c>
      <c r="C390" s="34" t="s">
        <v>649</v>
      </c>
      <c r="D390" s="32">
        <v>9</v>
      </c>
      <c r="E390" s="32" t="s">
        <v>2</v>
      </c>
      <c r="F390" s="15">
        <v>19.600000000000001</v>
      </c>
      <c r="G390" s="47">
        <f t="shared" si="106"/>
        <v>0.23069999999999991</v>
      </c>
      <c r="H390" s="49">
        <f t="shared" si="108"/>
        <v>24.12</v>
      </c>
      <c r="I390" s="49">
        <f t="shared" si="104"/>
        <v>217.08</v>
      </c>
      <c r="N390" s="7">
        <v>24.12</v>
      </c>
      <c r="O390" s="8">
        <v>217.08</v>
      </c>
      <c r="P390" s="7">
        <f t="shared" si="105"/>
        <v>0</v>
      </c>
    </row>
    <row r="393" spans="1:16" s="18" customFormat="1" ht="30" x14ac:dyDescent="0.25">
      <c r="A393" s="25">
        <v>40</v>
      </c>
      <c r="B393" s="26"/>
      <c r="C393" s="27" t="s">
        <v>650</v>
      </c>
      <c r="D393" s="36"/>
      <c r="E393" s="36"/>
      <c r="F393" s="12"/>
      <c r="G393" s="36"/>
      <c r="H393" s="36"/>
      <c r="I393" s="54">
        <f>ROUND(SUM(I395:I400),2)</f>
        <v>10149.92</v>
      </c>
      <c r="N393" s="13"/>
      <c r="O393" s="13">
        <v>10149.92</v>
      </c>
      <c r="P393" s="16">
        <f>I393-O393</f>
        <v>0</v>
      </c>
    </row>
    <row r="394" spans="1:16" s="18" customFormat="1" x14ac:dyDescent="0.25">
      <c r="A394" s="37"/>
      <c r="B394" s="38"/>
      <c r="C394" s="39"/>
      <c r="D394" s="37"/>
      <c r="E394" s="37"/>
      <c r="F394" s="14"/>
      <c r="G394" s="37"/>
      <c r="H394" s="37"/>
      <c r="I394" s="10">
        <v>1.2306999999999999</v>
      </c>
      <c r="N394" s="13"/>
      <c r="O394" s="13"/>
      <c r="P394" s="19"/>
    </row>
    <row r="395" spans="1:16" ht="45" x14ac:dyDescent="0.25">
      <c r="A395" s="32" t="s">
        <v>651</v>
      </c>
      <c r="B395" s="33" t="s">
        <v>652</v>
      </c>
      <c r="C395" s="34" t="s">
        <v>653</v>
      </c>
      <c r="D395" s="32">
        <v>3</v>
      </c>
      <c r="E395" s="32" t="s">
        <v>2</v>
      </c>
      <c r="F395" s="15">
        <v>396.84</v>
      </c>
      <c r="G395" s="47">
        <f>$I$394-1</f>
        <v>0.23069999999999991</v>
      </c>
      <c r="H395" s="49">
        <f>ROUND(F395*$I$394,2)</f>
        <v>488.39</v>
      </c>
      <c r="I395" s="49">
        <f t="shared" ref="I395:I400" si="109">ROUND(H395*D395,2)</f>
        <v>1465.17</v>
      </c>
      <c r="N395" s="7">
        <v>488.39</v>
      </c>
      <c r="O395" s="8">
        <v>1465.17</v>
      </c>
      <c r="P395" s="7">
        <f t="shared" ref="P395:P400" si="110">O395-I395</f>
        <v>0</v>
      </c>
    </row>
    <row r="396" spans="1:16" ht="45" x14ac:dyDescent="0.25">
      <c r="A396" s="32" t="s">
        <v>654</v>
      </c>
      <c r="B396" s="33" t="s">
        <v>655</v>
      </c>
      <c r="C396" s="34" t="s">
        <v>656</v>
      </c>
      <c r="D396" s="32">
        <v>1</v>
      </c>
      <c r="E396" s="32" t="s">
        <v>2</v>
      </c>
      <c r="F396" s="15">
        <v>481.38</v>
      </c>
      <c r="G396" s="47">
        <f t="shared" ref="G396:G400" si="111">$I$394-1</f>
        <v>0.23069999999999991</v>
      </c>
      <c r="H396" s="49">
        <f t="shared" ref="H396:H400" si="112">ROUND(F396*$I$394,2)</f>
        <v>592.42999999999995</v>
      </c>
      <c r="I396" s="49">
        <f t="shared" si="109"/>
        <v>592.42999999999995</v>
      </c>
      <c r="N396" s="7">
        <v>592.42999999999995</v>
      </c>
      <c r="O396" s="8">
        <v>592.42999999999995</v>
      </c>
      <c r="P396" s="7">
        <f t="shared" si="110"/>
        <v>0</v>
      </c>
    </row>
    <row r="397" spans="1:16" ht="60" x14ac:dyDescent="0.25">
      <c r="A397" s="32" t="s">
        <v>657</v>
      </c>
      <c r="B397" s="33" t="s">
        <v>658</v>
      </c>
      <c r="C397" s="34" t="s">
        <v>659</v>
      </c>
      <c r="D397" s="32">
        <v>2</v>
      </c>
      <c r="E397" s="32" t="s">
        <v>2</v>
      </c>
      <c r="F397" s="15">
        <v>112.23</v>
      </c>
      <c r="G397" s="47">
        <f t="shared" si="111"/>
        <v>0.23069999999999991</v>
      </c>
      <c r="H397" s="49">
        <f t="shared" si="112"/>
        <v>138.12</v>
      </c>
      <c r="I397" s="49">
        <f t="shared" si="109"/>
        <v>276.24</v>
      </c>
      <c r="N397" s="7">
        <v>138.12</v>
      </c>
      <c r="O397" s="8">
        <v>276.24</v>
      </c>
      <c r="P397" s="7">
        <f t="shared" si="110"/>
        <v>0</v>
      </c>
    </row>
    <row r="398" spans="1:16" ht="60" x14ac:dyDescent="0.25">
      <c r="A398" s="32" t="s">
        <v>660</v>
      </c>
      <c r="B398" s="33" t="s">
        <v>661</v>
      </c>
      <c r="C398" s="34" t="s">
        <v>662</v>
      </c>
      <c r="D398" s="32">
        <v>8</v>
      </c>
      <c r="E398" s="32" t="s">
        <v>2</v>
      </c>
      <c r="F398" s="15">
        <v>225.75</v>
      </c>
      <c r="G398" s="47">
        <f t="shared" si="111"/>
        <v>0.23069999999999991</v>
      </c>
      <c r="H398" s="49">
        <f t="shared" si="112"/>
        <v>277.83</v>
      </c>
      <c r="I398" s="49">
        <f t="shared" si="109"/>
        <v>2222.64</v>
      </c>
      <c r="N398" s="7">
        <v>277.83</v>
      </c>
      <c r="O398" s="8">
        <v>2222.64</v>
      </c>
      <c r="P398" s="7">
        <f t="shared" si="110"/>
        <v>0</v>
      </c>
    </row>
    <row r="399" spans="1:16" ht="60" x14ac:dyDescent="0.25">
      <c r="A399" s="32" t="s">
        <v>663</v>
      </c>
      <c r="B399" s="33" t="s">
        <v>664</v>
      </c>
      <c r="C399" s="34" t="s">
        <v>665</v>
      </c>
      <c r="D399" s="32">
        <v>30</v>
      </c>
      <c r="E399" s="32" t="s">
        <v>2</v>
      </c>
      <c r="F399" s="15">
        <v>127.35</v>
      </c>
      <c r="G399" s="47">
        <f t="shared" si="111"/>
        <v>0.23069999999999991</v>
      </c>
      <c r="H399" s="49">
        <f t="shared" si="112"/>
        <v>156.72999999999999</v>
      </c>
      <c r="I399" s="49">
        <f t="shared" si="109"/>
        <v>4701.8999999999996</v>
      </c>
      <c r="N399" s="7">
        <v>156.72999999999999</v>
      </c>
      <c r="O399" s="8">
        <v>4701.8999999999996</v>
      </c>
      <c r="P399" s="7">
        <f t="shared" si="110"/>
        <v>0</v>
      </c>
    </row>
    <row r="400" spans="1:16" ht="60" x14ac:dyDescent="0.25">
      <c r="A400" s="32" t="s">
        <v>666</v>
      </c>
      <c r="B400" s="33" t="s">
        <v>667</v>
      </c>
      <c r="C400" s="34" t="s">
        <v>668</v>
      </c>
      <c r="D400" s="32">
        <v>6</v>
      </c>
      <c r="E400" s="32" t="s">
        <v>2</v>
      </c>
      <c r="F400" s="15">
        <v>120.74</v>
      </c>
      <c r="G400" s="47">
        <f t="shared" si="111"/>
        <v>0.23069999999999991</v>
      </c>
      <c r="H400" s="49">
        <f t="shared" si="112"/>
        <v>148.59</v>
      </c>
      <c r="I400" s="49">
        <f t="shared" si="109"/>
        <v>891.54</v>
      </c>
      <c r="N400" s="7">
        <v>148.59</v>
      </c>
      <c r="O400" s="8">
        <v>891.54</v>
      </c>
      <c r="P400" s="7">
        <f t="shared" si="110"/>
        <v>0</v>
      </c>
    </row>
    <row r="401" spans="1:16" x14ac:dyDescent="0.25">
      <c r="F401" s="20"/>
      <c r="G401" s="50"/>
      <c r="H401" s="51"/>
      <c r="I401" s="51"/>
    </row>
    <row r="402" spans="1:16" x14ac:dyDescent="0.25">
      <c r="F402" s="20"/>
      <c r="G402" s="50"/>
      <c r="H402" s="51"/>
      <c r="I402" s="51"/>
    </row>
    <row r="403" spans="1:16" s="18" customFormat="1" x14ac:dyDescent="0.25">
      <c r="A403" s="25">
        <v>41</v>
      </c>
      <c r="B403" s="26"/>
      <c r="C403" s="27" t="s">
        <v>669</v>
      </c>
      <c r="D403" s="36"/>
      <c r="E403" s="36"/>
      <c r="F403" s="12"/>
      <c r="G403" s="36"/>
      <c r="H403" s="36"/>
      <c r="I403" s="54">
        <f>I405</f>
        <v>50272.66</v>
      </c>
      <c r="N403" s="13"/>
      <c r="O403" s="13">
        <v>50272.66</v>
      </c>
      <c r="P403" s="16">
        <f>I403-O403</f>
        <v>0</v>
      </c>
    </row>
    <row r="404" spans="1:16" s="18" customFormat="1" x14ac:dyDescent="0.25">
      <c r="A404" s="37"/>
      <c r="B404" s="38"/>
      <c r="C404" s="39"/>
      <c r="D404" s="37"/>
      <c r="E404" s="37"/>
      <c r="F404" s="14"/>
      <c r="G404" s="37"/>
      <c r="H404" s="37"/>
      <c r="I404" s="10">
        <v>1.2306999999999999</v>
      </c>
      <c r="N404" s="13"/>
      <c r="O404" s="13"/>
      <c r="P404" s="19"/>
    </row>
    <row r="405" spans="1:16" ht="45" x14ac:dyDescent="0.25">
      <c r="A405" s="32" t="s">
        <v>670</v>
      </c>
      <c r="B405" s="33" t="s">
        <v>671</v>
      </c>
      <c r="C405" s="34" t="s">
        <v>672</v>
      </c>
      <c r="D405" s="32">
        <v>1</v>
      </c>
      <c r="E405" s="32" t="s">
        <v>2</v>
      </c>
      <c r="F405" s="15">
        <v>40848.83</v>
      </c>
      <c r="G405" s="47">
        <f>$I$404-1</f>
        <v>0.23069999999999991</v>
      </c>
      <c r="H405" s="49">
        <f>ROUND(F405*$I$404,2)</f>
        <v>50272.66</v>
      </c>
      <c r="I405" s="49">
        <f>ROUND(H405*D405,2)</f>
        <v>50272.66</v>
      </c>
      <c r="N405" s="7">
        <v>50272.66</v>
      </c>
      <c r="O405" s="8">
        <v>50272.66</v>
      </c>
      <c r="P405" s="7">
        <f t="shared" ref="P405" si="113">O405-I405</f>
        <v>0</v>
      </c>
    </row>
    <row r="406" spans="1:16" x14ac:dyDescent="0.25">
      <c r="F406" s="20"/>
      <c r="G406" s="50"/>
      <c r="H406" s="51"/>
      <c r="I406" s="51"/>
    </row>
    <row r="407" spans="1:16" x14ac:dyDescent="0.25">
      <c r="F407" s="20"/>
      <c r="G407" s="50"/>
      <c r="H407" s="51"/>
      <c r="I407" s="51"/>
    </row>
    <row r="408" spans="1:16" s="18" customFormat="1" ht="30" x14ac:dyDescent="0.25">
      <c r="A408" s="25">
        <v>42</v>
      </c>
      <c r="B408" s="26"/>
      <c r="C408" s="27" t="s">
        <v>673</v>
      </c>
      <c r="D408" s="36"/>
      <c r="E408" s="36"/>
      <c r="F408" s="12"/>
      <c r="G408" s="36"/>
      <c r="H408" s="36"/>
      <c r="I408" s="54">
        <f>ROUND(SUM(I410:I415),2)</f>
        <v>13085.91</v>
      </c>
      <c r="N408" s="13"/>
      <c r="O408" s="13">
        <v>13085.91</v>
      </c>
      <c r="P408" s="16">
        <f>I408-O408</f>
        <v>0</v>
      </c>
    </row>
    <row r="409" spans="1:16" s="18" customFormat="1" x14ac:dyDescent="0.25">
      <c r="A409" s="37"/>
      <c r="B409" s="38"/>
      <c r="C409" s="39"/>
      <c r="D409" s="37"/>
      <c r="E409" s="37"/>
      <c r="F409" s="14"/>
      <c r="G409" s="37"/>
      <c r="H409" s="37"/>
      <c r="I409" s="10">
        <v>1.2306999999999999</v>
      </c>
      <c r="N409" s="13"/>
      <c r="O409" s="13"/>
      <c r="P409" s="19"/>
    </row>
    <row r="410" spans="1:16" ht="60" x14ac:dyDescent="0.25">
      <c r="A410" s="32" t="s">
        <v>674</v>
      </c>
      <c r="B410" s="33" t="s">
        <v>675</v>
      </c>
      <c r="C410" s="34" t="s">
        <v>676</v>
      </c>
      <c r="D410" s="32">
        <v>246.6</v>
      </c>
      <c r="E410" s="32" t="s">
        <v>3</v>
      </c>
      <c r="F410" s="15">
        <v>31.14</v>
      </c>
      <c r="G410" s="47">
        <f>$I$409-1</f>
        <v>0.23069999999999991</v>
      </c>
      <c r="H410" s="49">
        <f>ROUND(F410*$I$409,2)</f>
        <v>38.32</v>
      </c>
      <c r="I410" s="49">
        <f t="shared" ref="I410:I415" si="114">ROUND(H410*D410,2)</f>
        <v>9449.7099999999991</v>
      </c>
      <c r="N410" s="7">
        <v>38.32</v>
      </c>
      <c r="O410" s="8">
        <v>9449.7099999999991</v>
      </c>
      <c r="P410" s="7">
        <f t="shared" ref="P410:P415" si="115">O410-I410</f>
        <v>0</v>
      </c>
    </row>
    <row r="411" spans="1:16" ht="60" x14ac:dyDescent="0.25">
      <c r="A411" s="32" t="s">
        <v>677</v>
      </c>
      <c r="B411" s="33" t="s">
        <v>678</v>
      </c>
      <c r="C411" s="34" t="s">
        <v>679</v>
      </c>
      <c r="D411" s="32">
        <v>3</v>
      </c>
      <c r="E411" s="32" t="s">
        <v>3</v>
      </c>
      <c r="F411" s="15">
        <v>64.33</v>
      </c>
      <c r="G411" s="47">
        <f t="shared" ref="G411:G415" si="116">$I$409-1</f>
        <v>0.23069999999999991</v>
      </c>
      <c r="H411" s="49">
        <f t="shared" ref="H411:H415" si="117">ROUND(F411*$I$409,2)</f>
        <v>79.17</v>
      </c>
      <c r="I411" s="49">
        <f t="shared" si="114"/>
        <v>237.51</v>
      </c>
      <c r="N411" s="7">
        <v>79.17</v>
      </c>
      <c r="O411" s="8">
        <v>237.51</v>
      </c>
      <c r="P411" s="7">
        <f t="shared" si="115"/>
        <v>0</v>
      </c>
    </row>
    <row r="412" spans="1:16" ht="60" x14ac:dyDescent="0.25">
      <c r="A412" s="32" t="s">
        <v>680</v>
      </c>
      <c r="B412" s="33" t="s">
        <v>681</v>
      </c>
      <c r="C412" s="34" t="s">
        <v>682</v>
      </c>
      <c r="D412" s="32">
        <v>11</v>
      </c>
      <c r="E412" s="32" t="s">
        <v>2</v>
      </c>
      <c r="F412" s="15">
        <v>42.18</v>
      </c>
      <c r="G412" s="47">
        <f t="shared" si="116"/>
        <v>0.23069999999999991</v>
      </c>
      <c r="H412" s="49">
        <f t="shared" si="117"/>
        <v>51.91</v>
      </c>
      <c r="I412" s="49">
        <f t="shared" si="114"/>
        <v>571.01</v>
      </c>
      <c r="N412" s="7">
        <v>51.91</v>
      </c>
      <c r="O412" s="8">
        <v>571.01</v>
      </c>
      <c r="P412" s="7">
        <f t="shared" si="115"/>
        <v>0</v>
      </c>
    </row>
    <row r="413" spans="1:16" ht="60" x14ac:dyDescent="0.25">
      <c r="A413" s="32" t="s">
        <v>683</v>
      </c>
      <c r="B413" s="33" t="s">
        <v>684</v>
      </c>
      <c r="C413" s="34" t="s">
        <v>685</v>
      </c>
      <c r="D413" s="32">
        <v>47</v>
      </c>
      <c r="E413" s="32" t="s">
        <v>2</v>
      </c>
      <c r="F413" s="15">
        <v>41.21</v>
      </c>
      <c r="G413" s="47">
        <f t="shared" si="116"/>
        <v>0.23069999999999991</v>
      </c>
      <c r="H413" s="49">
        <f t="shared" si="117"/>
        <v>50.72</v>
      </c>
      <c r="I413" s="49">
        <f t="shared" si="114"/>
        <v>2383.84</v>
      </c>
      <c r="N413" s="7">
        <v>50.72</v>
      </c>
      <c r="O413" s="8">
        <v>2383.84</v>
      </c>
      <c r="P413" s="7">
        <f t="shared" si="115"/>
        <v>0</v>
      </c>
    </row>
    <row r="414" spans="1:16" ht="60" x14ac:dyDescent="0.25">
      <c r="A414" s="32" t="s">
        <v>686</v>
      </c>
      <c r="B414" s="33" t="s">
        <v>687</v>
      </c>
      <c r="C414" s="34" t="s">
        <v>688</v>
      </c>
      <c r="D414" s="32">
        <v>4</v>
      </c>
      <c r="E414" s="32" t="s">
        <v>2</v>
      </c>
      <c r="F414" s="15">
        <v>73.66</v>
      </c>
      <c r="G414" s="47">
        <f t="shared" si="116"/>
        <v>0.23069999999999991</v>
      </c>
      <c r="H414" s="49">
        <f t="shared" si="117"/>
        <v>90.65</v>
      </c>
      <c r="I414" s="49">
        <f t="shared" si="114"/>
        <v>362.6</v>
      </c>
      <c r="N414" s="7">
        <v>90.65</v>
      </c>
      <c r="O414" s="8">
        <v>362.6</v>
      </c>
      <c r="P414" s="7">
        <f t="shared" si="115"/>
        <v>0</v>
      </c>
    </row>
    <row r="415" spans="1:16" ht="60" x14ac:dyDescent="0.25">
      <c r="A415" s="32" t="s">
        <v>689</v>
      </c>
      <c r="B415" s="33" t="s">
        <v>690</v>
      </c>
      <c r="C415" s="34" t="s">
        <v>691</v>
      </c>
      <c r="D415" s="32">
        <v>1</v>
      </c>
      <c r="E415" s="32" t="s">
        <v>2</v>
      </c>
      <c r="F415" s="15">
        <v>66.010000000000005</v>
      </c>
      <c r="G415" s="47">
        <f t="shared" si="116"/>
        <v>0.23069999999999991</v>
      </c>
      <c r="H415" s="49">
        <f t="shared" si="117"/>
        <v>81.239999999999995</v>
      </c>
      <c r="I415" s="49">
        <f t="shared" si="114"/>
        <v>81.239999999999995</v>
      </c>
      <c r="N415" s="7">
        <v>81.239999999999995</v>
      </c>
      <c r="O415" s="8">
        <v>81.239999999999995</v>
      </c>
      <c r="P415" s="7">
        <f t="shared" si="115"/>
        <v>0</v>
      </c>
    </row>
    <row r="416" spans="1:16" x14ac:dyDescent="0.25">
      <c r="F416" s="20"/>
      <c r="G416" s="50"/>
      <c r="H416" s="51"/>
      <c r="I416" s="51"/>
    </row>
    <row r="417" spans="1:16" x14ac:dyDescent="0.25">
      <c r="F417" s="20"/>
      <c r="G417" s="50"/>
      <c r="H417" s="51"/>
      <c r="I417" s="51"/>
    </row>
    <row r="418" spans="1:16" s="18" customFormat="1" x14ac:dyDescent="0.25">
      <c r="A418" s="25">
        <v>43</v>
      </c>
      <c r="B418" s="26"/>
      <c r="C418" s="27" t="s">
        <v>692</v>
      </c>
      <c r="D418" s="36"/>
      <c r="E418" s="36"/>
      <c r="F418" s="12"/>
      <c r="G418" s="36"/>
      <c r="H418" s="36"/>
      <c r="I418" s="54">
        <f>ROUND(SUM(I420:I421),2)</f>
        <v>6684.1</v>
      </c>
      <c r="N418" s="13"/>
      <c r="O418" s="13">
        <v>6684.1</v>
      </c>
      <c r="P418" s="16">
        <f>I418-O418</f>
        <v>0</v>
      </c>
    </row>
    <row r="419" spans="1:16" s="18" customFormat="1" x14ac:dyDescent="0.25">
      <c r="A419" s="37"/>
      <c r="B419" s="38"/>
      <c r="C419" s="39"/>
      <c r="D419" s="37"/>
      <c r="E419" s="37"/>
      <c r="F419" s="14"/>
      <c r="G419" s="37"/>
      <c r="H419" s="37"/>
      <c r="I419" s="10">
        <v>1.2306999999999999</v>
      </c>
      <c r="N419" s="13"/>
      <c r="O419" s="13"/>
      <c r="P419" s="19"/>
    </row>
    <row r="420" spans="1:16" ht="60" x14ac:dyDescent="0.25">
      <c r="A420" s="32" t="s">
        <v>693</v>
      </c>
      <c r="B420" s="33" t="s">
        <v>694</v>
      </c>
      <c r="C420" s="34" t="s">
        <v>695</v>
      </c>
      <c r="D420" s="32">
        <v>9</v>
      </c>
      <c r="E420" s="32" t="s">
        <v>2</v>
      </c>
      <c r="F420" s="15">
        <v>556.72</v>
      </c>
      <c r="G420" s="47">
        <f>$I$419-1</f>
        <v>0.23069999999999991</v>
      </c>
      <c r="H420" s="49">
        <f>ROUND(F420*$I$419,2)</f>
        <v>685.16</v>
      </c>
      <c r="I420" s="49">
        <f>ROUND(H420*D420,2)</f>
        <v>6166.44</v>
      </c>
      <c r="N420" s="7">
        <v>685.16</v>
      </c>
      <c r="O420" s="8">
        <v>6166.44</v>
      </c>
      <c r="P420" s="7">
        <f t="shared" ref="P420:P421" si="118">O420-I420</f>
        <v>0</v>
      </c>
    </row>
    <row r="421" spans="1:16" ht="60" x14ac:dyDescent="0.25">
      <c r="A421" s="32" t="s">
        <v>696</v>
      </c>
      <c r="B421" s="33" t="s">
        <v>697</v>
      </c>
      <c r="C421" s="34" t="s">
        <v>698</v>
      </c>
      <c r="D421" s="32">
        <v>11</v>
      </c>
      <c r="E421" s="32" t="s">
        <v>2</v>
      </c>
      <c r="F421" s="15">
        <v>38.24</v>
      </c>
      <c r="G421" s="47">
        <f>$I$419-1</f>
        <v>0.23069999999999991</v>
      </c>
      <c r="H421" s="49">
        <f>ROUND(F421*$I$419,2)</f>
        <v>47.06</v>
      </c>
      <c r="I421" s="49">
        <f>ROUND(H421*D421,2)</f>
        <v>517.66</v>
      </c>
      <c r="N421" s="7">
        <v>47.06</v>
      </c>
      <c r="O421" s="8">
        <v>517.66</v>
      </c>
      <c r="P421" s="7">
        <f t="shared" si="118"/>
        <v>0</v>
      </c>
    </row>
    <row r="422" spans="1:16" x14ac:dyDescent="0.25">
      <c r="F422" s="20"/>
      <c r="G422" s="50"/>
      <c r="H422" s="51"/>
      <c r="I422" s="51"/>
    </row>
    <row r="423" spans="1:16" x14ac:dyDescent="0.25">
      <c r="F423" s="20"/>
      <c r="G423" s="50"/>
      <c r="H423" s="51"/>
      <c r="I423" s="51"/>
    </row>
    <row r="424" spans="1:16" s="18" customFormat="1" ht="30" x14ac:dyDescent="0.25">
      <c r="A424" s="25">
        <v>44</v>
      </c>
      <c r="B424" s="26"/>
      <c r="C424" s="27" t="s">
        <v>699</v>
      </c>
      <c r="D424" s="36"/>
      <c r="E424" s="36"/>
      <c r="F424" s="12"/>
      <c r="G424" s="36"/>
      <c r="H424" s="36"/>
      <c r="I424" s="54">
        <f>ROUND(SUM(I426:I454),2)</f>
        <v>40816.46</v>
      </c>
      <c r="N424" s="13"/>
      <c r="O424" s="13">
        <v>40816.46</v>
      </c>
      <c r="P424" s="16">
        <f>I424-O424</f>
        <v>0</v>
      </c>
    </row>
    <row r="425" spans="1:16" s="18" customFormat="1" x14ac:dyDescent="0.25">
      <c r="A425" s="37"/>
      <c r="B425" s="38"/>
      <c r="C425" s="39"/>
      <c r="D425" s="37"/>
      <c r="E425" s="37"/>
      <c r="F425" s="14"/>
      <c r="G425" s="37"/>
      <c r="H425" s="37"/>
      <c r="I425" s="10">
        <v>1.2306999999999999</v>
      </c>
      <c r="N425" s="13"/>
      <c r="O425" s="13"/>
      <c r="P425" s="19"/>
    </row>
    <row r="426" spans="1:16" ht="60" x14ac:dyDescent="0.25">
      <c r="A426" s="32" t="s">
        <v>700</v>
      </c>
      <c r="B426" s="33" t="s">
        <v>701</v>
      </c>
      <c r="C426" s="34" t="s">
        <v>702</v>
      </c>
      <c r="D426" s="32">
        <v>149.30000000000001</v>
      </c>
      <c r="E426" s="32" t="s">
        <v>3</v>
      </c>
      <c r="F426" s="15">
        <v>36.75</v>
      </c>
      <c r="G426" s="47">
        <f>$I$425-1</f>
        <v>0.23069999999999991</v>
      </c>
      <c r="H426" s="49">
        <f>ROUND(F426*$I$425,2)</f>
        <v>45.23</v>
      </c>
      <c r="I426" s="49">
        <f t="shared" ref="I426:I454" si="119">ROUND(H426*D426,2)</f>
        <v>6752.84</v>
      </c>
      <c r="N426" s="7">
        <v>45.23</v>
      </c>
      <c r="O426" s="8">
        <v>6752.84</v>
      </c>
      <c r="P426" s="7">
        <f t="shared" ref="P426:P454" si="120">O426-I426</f>
        <v>0</v>
      </c>
    </row>
    <row r="427" spans="1:16" ht="60" x14ac:dyDescent="0.25">
      <c r="A427" s="32" t="s">
        <v>703</v>
      </c>
      <c r="B427" s="33" t="s">
        <v>704</v>
      </c>
      <c r="C427" s="34" t="s">
        <v>705</v>
      </c>
      <c r="D427" s="32">
        <v>115.3</v>
      </c>
      <c r="E427" s="32" t="s">
        <v>3</v>
      </c>
      <c r="F427" s="15">
        <v>20.95</v>
      </c>
      <c r="G427" s="47">
        <f t="shared" ref="G427:G454" si="121">$I$425-1</f>
        <v>0.23069999999999991</v>
      </c>
      <c r="H427" s="49">
        <f t="shared" ref="H427:H454" si="122">ROUND(F427*$I$425,2)</f>
        <v>25.78</v>
      </c>
      <c r="I427" s="49">
        <f t="shared" si="119"/>
        <v>2972.43</v>
      </c>
      <c r="N427" s="7">
        <v>25.78</v>
      </c>
      <c r="O427" s="8">
        <v>2972.43</v>
      </c>
      <c r="P427" s="7">
        <f t="shared" si="120"/>
        <v>0</v>
      </c>
    </row>
    <row r="428" spans="1:16" ht="60" x14ac:dyDescent="0.25">
      <c r="A428" s="32" t="s">
        <v>706</v>
      </c>
      <c r="B428" s="33" t="s">
        <v>707</v>
      </c>
      <c r="C428" s="34" t="s">
        <v>708</v>
      </c>
      <c r="D428" s="32">
        <v>173.1</v>
      </c>
      <c r="E428" s="32" t="s">
        <v>3</v>
      </c>
      <c r="F428" s="15">
        <v>26.4</v>
      </c>
      <c r="G428" s="47">
        <f t="shared" si="121"/>
        <v>0.23069999999999991</v>
      </c>
      <c r="H428" s="49">
        <f t="shared" si="122"/>
        <v>32.49</v>
      </c>
      <c r="I428" s="49">
        <f t="shared" si="119"/>
        <v>5624.02</v>
      </c>
      <c r="N428" s="7">
        <v>32.49</v>
      </c>
      <c r="O428" s="8">
        <v>5624.02</v>
      </c>
      <c r="P428" s="7">
        <f t="shared" si="120"/>
        <v>0</v>
      </c>
    </row>
    <row r="429" spans="1:16" ht="60" x14ac:dyDescent="0.25">
      <c r="A429" s="32" t="s">
        <v>709</v>
      </c>
      <c r="B429" s="33" t="s">
        <v>710</v>
      </c>
      <c r="C429" s="34" t="s">
        <v>711</v>
      </c>
      <c r="D429" s="32">
        <v>69.55</v>
      </c>
      <c r="E429" s="32" t="s">
        <v>3</v>
      </c>
      <c r="F429" s="15">
        <v>32.840000000000003</v>
      </c>
      <c r="G429" s="47">
        <f t="shared" si="121"/>
        <v>0.23069999999999991</v>
      </c>
      <c r="H429" s="49">
        <f t="shared" si="122"/>
        <v>40.42</v>
      </c>
      <c r="I429" s="49">
        <f t="shared" si="119"/>
        <v>2811.21</v>
      </c>
      <c r="N429" s="7">
        <v>40.42</v>
      </c>
      <c r="O429" s="8">
        <v>2811.21</v>
      </c>
      <c r="P429" s="7">
        <f t="shared" si="120"/>
        <v>0</v>
      </c>
    </row>
    <row r="430" spans="1:16" ht="75" x14ac:dyDescent="0.25">
      <c r="A430" s="32" t="s">
        <v>712</v>
      </c>
      <c r="B430" s="33" t="s">
        <v>713</v>
      </c>
      <c r="C430" s="34" t="s">
        <v>714</v>
      </c>
      <c r="D430" s="32">
        <v>32</v>
      </c>
      <c r="E430" s="32" t="s">
        <v>2</v>
      </c>
      <c r="F430" s="15">
        <v>10.07</v>
      </c>
      <c r="G430" s="47">
        <f t="shared" si="121"/>
        <v>0.23069999999999991</v>
      </c>
      <c r="H430" s="49">
        <f t="shared" si="122"/>
        <v>12.39</v>
      </c>
      <c r="I430" s="49">
        <f t="shared" si="119"/>
        <v>396.48</v>
      </c>
      <c r="N430" s="7">
        <v>12.39</v>
      </c>
      <c r="O430" s="8">
        <v>396.48</v>
      </c>
      <c r="P430" s="7">
        <f t="shared" si="120"/>
        <v>0</v>
      </c>
    </row>
    <row r="431" spans="1:16" ht="75" x14ac:dyDescent="0.25">
      <c r="A431" s="32" t="s">
        <v>715</v>
      </c>
      <c r="B431" s="33" t="s">
        <v>716</v>
      </c>
      <c r="C431" s="34" t="s">
        <v>717</v>
      </c>
      <c r="D431" s="32">
        <v>31</v>
      </c>
      <c r="E431" s="32" t="s">
        <v>2</v>
      </c>
      <c r="F431" s="15">
        <v>14.81</v>
      </c>
      <c r="G431" s="47">
        <f t="shared" si="121"/>
        <v>0.23069999999999991</v>
      </c>
      <c r="H431" s="49">
        <f t="shared" si="122"/>
        <v>18.23</v>
      </c>
      <c r="I431" s="49">
        <f t="shared" si="119"/>
        <v>565.13</v>
      </c>
      <c r="N431" s="7">
        <v>18.23</v>
      </c>
      <c r="O431" s="8">
        <v>565.13</v>
      </c>
      <c r="P431" s="7">
        <f t="shared" si="120"/>
        <v>0</v>
      </c>
    </row>
    <row r="432" spans="1:16" ht="75" x14ac:dyDescent="0.25">
      <c r="A432" s="32" t="s">
        <v>718</v>
      </c>
      <c r="B432" s="33" t="s">
        <v>719</v>
      </c>
      <c r="C432" s="34" t="s">
        <v>720</v>
      </c>
      <c r="D432" s="32">
        <v>9</v>
      </c>
      <c r="E432" s="32" t="s">
        <v>2</v>
      </c>
      <c r="F432" s="15">
        <v>22.16</v>
      </c>
      <c r="G432" s="47">
        <f t="shared" si="121"/>
        <v>0.23069999999999991</v>
      </c>
      <c r="H432" s="49">
        <f t="shared" si="122"/>
        <v>27.27</v>
      </c>
      <c r="I432" s="49">
        <f t="shared" si="119"/>
        <v>245.43</v>
      </c>
      <c r="N432" s="7">
        <v>27.27</v>
      </c>
      <c r="O432" s="8">
        <v>245.43</v>
      </c>
      <c r="P432" s="7">
        <f t="shared" si="120"/>
        <v>0</v>
      </c>
    </row>
    <row r="433" spans="1:16" ht="75" x14ac:dyDescent="0.25">
      <c r="A433" s="32" t="s">
        <v>721</v>
      </c>
      <c r="B433" s="33" t="s">
        <v>722</v>
      </c>
      <c r="C433" s="34" t="s">
        <v>723</v>
      </c>
      <c r="D433" s="32">
        <v>6</v>
      </c>
      <c r="E433" s="32" t="s">
        <v>2</v>
      </c>
      <c r="F433" s="15">
        <v>26.62</v>
      </c>
      <c r="G433" s="47">
        <f t="shared" si="121"/>
        <v>0.23069999999999991</v>
      </c>
      <c r="H433" s="49">
        <f t="shared" si="122"/>
        <v>32.76</v>
      </c>
      <c r="I433" s="49">
        <f t="shared" si="119"/>
        <v>196.56</v>
      </c>
      <c r="N433" s="7">
        <v>32.76</v>
      </c>
      <c r="O433" s="8">
        <v>196.56</v>
      </c>
      <c r="P433" s="7">
        <f t="shared" si="120"/>
        <v>0</v>
      </c>
    </row>
    <row r="434" spans="1:16" ht="75" x14ac:dyDescent="0.25">
      <c r="A434" s="32" t="s">
        <v>724</v>
      </c>
      <c r="B434" s="33" t="s">
        <v>725</v>
      </c>
      <c r="C434" s="34" t="s">
        <v>726</v>
      </c>
      <c r="D434" s="32">
        <v>12</v>
      </c>
      <c r="E434" s="32" t="s">
        <v>2</v>
      </c>
      <c r="F434" s="15">
        <v>25.84</v>
      </c>
      <c r="G434" s="47">
        <f t="shared" si="121"/>
        <v>0.23069999999999991</v>
      </c>
      <c r="H434" s="49">
        <f t="shared" si="122"/>
        <v>31.8</v>
      </c>
      <c r="I434" s="49">
        <f t="shared" si="119"/>
        <v>381.6</v>
      </c>
      <c r="N434" s="7">
        <v>31.8</v>
      </c>
      <c r="O434" s="8">
        <v>381.6</v>
      </c>
      <c r="P434" s="7">
        <f t="shared" si="120"/>
        <v>0</v>
      </c>
    </row>
    <row r="435" spans="1:16" ht="75" x14ac:dyDescent="0.25">
      <c r="A435" s="32" t="s">
        <v>727</v>
      </c>
      <c r="B435" s="33" t="s">
        <v>728</v>
      </c>
      <c r="C435" s="34" t="s">
        <v>729</v>
      </c>
      <c r="D435" s="32">
        <v>28</v>
      </c>
      <c r="E435" s="32" t="s">
        <v>2</v>
      </c>
      <c r="F435" s="15">
        <v>21.25</v>
      </c>
      <c r="G435" s="47">
        <f t="shared" si="121"/>
        <v>0.23069999999999991</v>
      </c>
      <c r="H435" s="49">
        <f t="shared" si="122"/>
        <v>26.15</v>
      </c>
      <c r="I435" s="49">
        <f t="shared" si="119"/>
        <v>732.2</v>
      </c>
      <c r="N435" s="7">
        <v>26.15</v>
      </c>
      <c r="O435" s="8">
        <v>732.2</v>
      </c>
      <c r="P435" s="7">
        <f t="shared" si="120"/>
        <v>0</v>
      </c>
    </row>
    <row r="436" spans="1:16" ht="75" x14ac:dyDescent="0.25">
      <c r="A436" s="32" t="s">
        <v>730</v>
      </c>
      <c r="B436" s="33" t="s">
        <v>731</v>
      </c>
      <c r="C436" s="34" t="s">
        <v>732</v>
      </c>
      <c r="D436" s="32">
        <v>18</v>
      </c>
      <c r="E436" s="32" t="s">
        <v>2</v>
      </c>
      <c r="F436" s="15">
        <v>14.13</v>
      </c>
      <c r="G436" s="47">
        <f t="shared" si="121"/>
        <v>0.23069999999999991</v>
      </c>
      <c r="H436" s="49">
        <f t="shared" si="122"/>
        <v>17.39</v>
      </c>
      <c r="I436" s="49">
        <f t="shared" si="119"/>
        <v>313.02</v>
      </c>
      <c r="N436" s="7">
        <v>17.39</v>
      </c>
      <c r="O436" s="8">
        <v>313.02</v>
      </c>
      <c r="P436" s="7">
        <f t="shared" si="120"/>
        <v>0</v>
      </c>
    </row>
    <row r="437" spans="1:16" ht="75" x14ac:dyDescent="0.25">
      <c r="A437" s="32" t="s">
        <v>733</v>
      </c>
      <c r="B437" s="33" t="s">
        <v>734</v>
      </c>
      <c r="C437" s="34" t="s">
        <v>735</v>
      </c>
      <c r="D437" s="32">
        <v>106</v>
      </c>
      <c r="E437" s="32" t="s">
        <v>2</v>
      </c>
      <c r="F437" s="15">
        <v>9.85</v>
      </c>
      <c r="G437" s="47">
        <f t="shared" si="121"/>
        <v>0.23069999999999991</v>
      </c>
      <c r="H437" s="49">
        <f t="shared" si="122"/>
        <v>12.12</v>
      </c>
      <c r="I437" s="49">
        <f t="shared" si="119"/>
        <v>1284.72</v>
      </c>
      <c r="N437" s="7">
        <v>12.12</v>
      </c>
      <c r="O437" s="8">
        <v>1284.72</v>
      </c>
      <c r="P437" s="7">
        <f t="shared" si="120"/>
        <v>0</v>
      </c>
    </row>
    <row r="438" spans="1:16" ht="75" x14ac:dyDescent="0.25">
      <c r="A438" s="32" t="s">
        <v>736</v>
      </c>
      <c r="B438" s="33" t="s">
        <v>737</v>
      </c>
      <c r="C438" s="34" t="s">
        <v>738</v>
      </c>
      <c r="D438" s="32">
        <v>14</v>
      </c>
      <c r="E438" s="32" t="s">
        <v>2</v>
      </c>
      <c r="F438" s="15">
        <v>49.65</v>
      </c>
      <c r="G438" s="47">
        <f t="shared" si="121"/>
        <v>0.23069999999999991</v>
      </c>
      <c r="H438" s="49">
        <f t="shared" si="122"/>
        <v>61.1</v>
      </c>
      <c r="I438" s="49">
        <f t="shared" si="119"/>
        <v>855.4</v>
      </c>
      <c r="N438" s="7">
        <v>61.1</v>
      </c>
      <c r="O438" s="8">
        <v>855.4</v>
      </c>
      <c r="P438" s="7">
        <f t="shared" si="120"/>
        <v>0</v>
      </c>
    </row>
    <row r="439" spans="1:16" ht="75" x14ac:dyDescent="0.25">
      <c r="A439" s="32" t="s">
        <v>739</v>
      </c>
      <c r="B439" s="33" t="s">
        <v>740</v>
      </c>
      <c r="C439" s="34" t="s">
        <v>741</v>
      </c>
      <c r="D439" s="32">
        <v>8</v>
      </c>
      <c r="E439" s="32" t="s">
        <v>2</v>
      </c>
      <c r="F439" s="15">
        <v>49.65</v>
      </c>
      <c r="G439" s="47">
        <f t="shared" si="121"/>
        <v>0.23069999999999991</v>
      </c>
      <c r="H439" s="49">
        <f t="shared" si="122"/>
        <v>61.1</v>
      </c>
      <c r="I439" s="49">
        <f t="shared" si="119"/>
        <v>488.8</v>
      </c>
      <c r="N439" s="7">
        <v>61.1</v>
      </c>
      <c r="O439" s="8">
        <v>488.8</v>
      </c>
      <c r="P439" s="7">
        <f t="shared" si="120"/>
        <v>0</v>
      </c>
    </row>
    <row r="440" spans="1:16" ht="75" x14ac:dyDescent="0.25">
      <c r="A440" s="32" t="s">
        <v>742</v>
      </c>
      <c r="B440" s="33" t="s">
        <v>743</v>
      </c>
      <c r="C440" s="34" t="s">
        <v>744</v>
      </c>
      <c r="D440" s="32">
        <v>1</v>
      </c>
      <c r="E440" s="32" t="s">
        <v>2</v>
      </c>
      <c r="F440" s="15">
        <v>38.26</v>
      </c>
      <c r="G440" s="47">
        <f t="shared" si="121"/>
        <v>0.23069999999999991</v>
      </c>
      <c r="H440" s="49">
        <f t="shared" si="122"/>
        <v>47.09</v>
      </c>
      <c r="I440" s="49">
        <f t="shared" si="119"/>
        <v>47.09</v>
      </c>
      <c r="N440" s="7">
        <v>47.09</v>
      </c>
      <c r="O440" s="8">
        <v>47.09</v>
      </c>
      <c r="P440" s="7">
        <f t="shared" si="120"/>
        <v>0</v>
      </c>
    </row>
    <row r="441" spans="1:16" ht="75" x14ac:dyDescent="0.25">
      <c r="A441" s="32" t="s">
        <v>745</v>
      </c>
      <c r="B441" s="33" t="s">
        <v>746</v>
      </c>
      <c r="C441" s="34" t="s">
        <v>747</v>
      </c>
      <c r="D441" s="32">
        <v>9</v>
      </c>
      <c r="E441" s="32" t="s">
        <v>2</v>
      </c>
      <c r="F441" s="15">
        <v>18.190000000000001</v>
      </c>
      <c r="G441" s="47">
        <f t="shared" si="121"/>
        <v>0.23069999999999991</v>
      </c>
      <c r="H441" s="49">
        <f t="shared" si="122"/>
        <v>22.39</v>
      </c>
      <c r="I441" s="49">
        <f t="shared" si="119"/>
        <v>201.51</v>
      </c>
      <c r="N441" s="7">
        <v>22.39</v>
      </c>
      <c r="O441" s="8">
        <v>201.51</v>
      </c>
      <c r="P441" s="7">
        <f t="shared" si="120"/>
        <v>0</v>
      </c>
    </row>
    <row r="442" spans="1:16" ht="60" x14ac:dyDescent="0.25">
      <c r="A442" s="32" t="s">
        <v>748</v>
      </c>
      <c r="B442" s="33" t="s">
        <v>749</v>
      </c>
      <c r="C442" s="34" t="s">
        <v>750</v>
      </c>
      <c r="D442" s="32">
        <v>1</v>
      </c>
      <c r="E442" s="32" t="s">
        <v>2</v>
      </c>
      <c r="F442" s="15">
        <v>29.22</v>
      </c>
      <c r="G442" s="47">
        <f t="shared" si="121"/>
        <v>0.23069999999999991</v>
      </c>
      <c r="H442" s="49">
        <f t="shared" si="122"/>
        <v>35.96</v>
      </c>
      <c r="I442" s="49">
        <f t="shared" si="119"/>
        <v>35.96</v>
      </c>
      <c r="N442" s="7">
        <v>35.96</v>
      </c>
      <c r="O442" s="8">
        <v>35.96</v>
      </c>
      <c r="P442" s="7">
        <f t="shared" si="120"/>
        <v>0</v>
      </c>
    </row>
    <row r="443" spans="1:16" ht="60" x14ac:dyDescent="0.25">
      <c r="A443" s="32" t="s">
        <v>751</v>
      </c>
      <c r="B443" s="33" t="s">
        <v>694</v>
      </c>
      <c r="C443" s="34" t="s">
        <v>695</v>
      </c>
      <c r="D443" s="32">
        <v>16</v>
      </c>
      <c r="E443" s="32" t="s">
        <v>2</v>
      </c>
      <c r="F443" s="15">
        <v>556.72</v>
      </c>
      <c r="G443" s="47">
        <f t="shared" si="121"/>
        <v>0.23069999999999991</v>
      </c>
      <c r="H443" s="49">
        <f t="shared" si="122"/>
        <v>685.16</v>
      </c>
      <c r="I443" s="49">
        <f t="shared" si="119"/>
        <v>10962.56</v>
      </c>
      <c r="N443" s="7">
        <v>685.16</v>
      </c>
      <c r="O443" s="8">
        <v>10962.56</v>
      </c>
      <c r="P443" s="7">
        <f t="shared" si="120"/>
        <v>0</v>
      </c>
    </row>
    <row r="444" spans="1:16" ht="60" x14ac:dyDescent="0.25">
      <c r="A444" s="32" t="s">
        <v>752</v>
      </c>
      <c r="B444" s="33" t="s">
        <v>753</v>
      </c>
      <c r="C444" s="34" t="s">
        <v>754</v>
      </c>
      <c r="D444" s="32">
        <v>19</v>
      </c>
      <c r="E444" s="32" t="s">
        <v>2</v>
      </c>
      <c r="F444" s="15">
        <v>99.9</v>
      </c>
      <c r="G444" s="47">
        <f t="shared" si="121"/>
        <v>0.23069999999999991</v>
      </c>
      <c r="H444" s="49">
        <f t="shared" si="122"/>
        <v>122.95</v>
      </c>
      <c r="I444" s="49">
        <f t="shared" si="119"/>
        <v>2336.0500000000002</v>
      </c>
      <c r="N444" s="7">
        <v>122.95</v>
      </c>
      <c r="O444" s="8">
        <v>2336.0500000000002</v>
      </c>
      <c r="P444" s="7">
        <f t="shared" si="120"/>
        <v>0</v>
      </c>
    </row>
    <row r="445" spans="1:16" ht="60" x14ac:dyDescent="0.25">
      <c r="A445" s="32" t="s">
        <v>755</v>
      </c>
      <c r="B445" s="33" t="s">
        <v>756</v>
      </c>
      <c r="C445" s="34" t="s">
        <v>757</v>
      </c>
      <c r="D445" s="32">
        <v>12</v>
      </c>
      <c r="E445" s="32" t="s">
        <v>2</v>
      </c>
      <c r="F445" s="15">
        <v>78.09</v>
      </c>
      <c r="G445" s="47">
        <f t="shared" si="121"/>
        <v>0.23069999999999991</v>
      </c>
      <c r="H445" s="49">
        <f t="shared" si="122"/>
        <v>96.11</v>
      </c>
      <c r="I445" s="49">
        <f t="shared" si="119"/>
        <v>1153.32</v>
      </c>
      <c r="N445" s="7">
        <v>96.11</v>
      </c>
      <c r="O445" s="8">
        <v>1153.32</v>
      </c>
      <c r="P445" s="7">
        <f t="shared" si="120"/>
        <v>0</v>
      </c>
    </row>
    <row r="446" spans="1:16" ht="60" x14ac:dyDescent="0.25">
      <c r="A446" s="32" t="s">
        <v>758</v>
      </c>
      <c r="B446" s="33" t="s">
        <v>759</v>
      </c>
      <c r="C446" s="34" t="s">
        <v>760</v>
      </c>
      <c r="D446" s="32">
        <v>4</v>
      </c>
      <c r="E446" s="32" t="s">
        <v>2</v>
      </c>
      <c r="F446" s="15">
        <v>78.09</v>
      </c>
      <c r="G446" s="47">
        <f t="shared" si="121"/>
        <v>0.23069999999999991</v>
      </c>
      <c r="H446" s="49">
        <f t="shared" si="122"/>
        <v>96.11</v>
      </c>
      <c r="I446" s="49">
        <f t="shared" si="119"/>
        <v>384.44</v>
      </c>
      <c r="N446" s="7">
        <v>96.11</v>
      </c>
      <c r="O446" s="8">
        <v>384.44</v>
      </c>
      <c r="P446" s="7">
        <f t="shared" si="120"/>
        <v>0</v>
      </c>
    </row>
    <row r="447" spans="1:16" ht="60" x14ac:dyDescent="0.25">
      <c r="A447" s="32" t="s">
        <v>761</v>
      </c>
      <c r="B447" s="33" t="s">
        <v>762</v>
      </c>
      <c r="C447" s="34" t="s">
        <v>763</v>
      </c>
      <c r="D447" s="32">
        <v>13</v>
      </c>
      <c r="E447" s="32" t="s">
        <v>2</v>
      </c>
      <c r="F447" s="15">
        <v>22.8</v>
      </c>
      <c r="G447" s="47">
        <f t="shared" si="121"/>
        <v>0.23069999999999991</v>
      </c>
      <c r="H447" s="49">
        <f t="shared" si="122"/>
        <v>28.06</v>
      </c>
      <c r="I447" s="49">
        <f t="shared" si="119"/>
        <v>364.78</v>
      </c>
      <c r="N447" s="7">
        <v>28.06</v>
      </c>
      <c r="O447" s="8">
        <v>364.78</v>
      </c>
      <c r="P447" s="7">
        <f t="shared" si="120"/>
        <v>0</v>
      </c>
    </row>
    <row r="448" spans="1:16" ht="60" x14ac:dyDescent="0.25">
      <c r="A448" s="32" t="s">
        <v>764</v>
      </c>
      <c r="B448" s="33" t="s">
        <v>765</v>
      </c>
      <c r="C448" s="34" t="s">
        <v>766</v>
      </c>
      <c r="D448" s="32">
        <v>1</v>
      </c>
      <c r="E448" s="32" t="s">
        <v>2</v>
      </c>
      <c r="F448" s="15">
        <v>48.86</v>
      </c>
      <c r="G448" s="47">
        <f t="shared" si="121"/>
        <v>0.23069999999999991</v>
      </c>
      <c r="H448" s="49">
        <f t="shared" si="122"/>
        <v>60.13</v>
      </c>
      <c r="I448" s="49">
        <f t="shared" si="119"/>
        <v>60.13</v>
      </c>
      <c r="N448" s="7">
        <v>60.13</v>
      </c>
      <c r="O448" s="8">
        <v>60.13</v>
      </c>
      <c r="P448" s="7">
        <f t="shared" si="120"/>
        <v>0</v>
      </c>
    </row>
    <row r="449" spans="1:16" ht="45" x14ac:dyDescent="0.25">
      <c r="A449" s="32" t="s">
        <v>767</v>
      </c>
      <c r="B449" s="33" t="s">
        <v>768</v>
      </c>
      <c r="C449" s="34" t="s">
        <v>769</v>
      </c>
      <c r="D449" s="32">
        <v>12</v>
      </c>
      <c r="E449" s="32" t="s">
        <v>2</v>
      </c>
      <c r="F449" s="15">
        <v>18.29</v>
      </c>
      <c r="G449" s="47">
        <f t="shared" si="121"/>
        <v>0.23069999999999991</v>
      </c>
      <c r="H449" s="49">
        <f t="shared" si="122"/>
        <v>22.51</v>
      </c>
      <c r="I449" s="49">
        <f t="shared" si="119"/>
        <v>270.12</v>
      </c>
      <c r="N449" s="7">
        <v>22.51</v>
      </c>
      <c r="O449" s="8">
        <v>270.12</v>
      </c>
      <c r="P449" s="7">
        <f t="shared" si="120"/>
        <v>0</v>
      </c>
    </row>
    <row r="450" spans="1:16" ht="60" x14ac:dyDescent="0.25">
      <c r="A450" s="32" t="s">
        <v>770</v>
      </c>
      <c r="B450" s="33" t="s">
        <v>771</v>
      </c>
      <c r="C450" s="34" t="s">
        <v>772</v>
      </c>
      <c r="D450" s="32">
        <v>15</v>
      </c>
      <c r="E450" s="32" t="s">
        <v>2</v>
      </c>
      <c r="F450" s="15">
        <v>18.010000000000002</v>
      </c>
      <c r="G450" s="47">
        <f t="shared" si="121"/>
        <v>0.23069999999999991</v>
      </c>
      <c r="H450" s="49">
        <f t="shared" si="122"/>
        <v>22.16</v>
      </c>
      <c r="I450" s="49">
        <f t="shared" si="119"/>
        <v>332.4</v>
      </c>
      <c r="N450" s="7">
        <v>22.16</v>
      </c>
      <c r="O450" s="8">
        <v>332.4</v>
      </c>
      <c r="P450" s="7">
        <f t="shared" si="120"/>
        <v>0</v>
      </c>
    </row>
    <row r="451" spans="1:16" ht="60" x14ac:dyDescent="0.25">
      <c r="A451" s="32" t="s">
        <v>773</v>
      </c>
      <c r="B451" s="33" t="s">
        <v>774</v>
      </c>
      <c r="C451" s="34" t="s">
        <v>775</v>
      </c>
      <c r="D451" s="32">
        <v>3</v>
      </c>
      <c r="E451" s="32" t="s">
        <v>3</v>
      </c>
      <c r="F451" s="15">
        <v>103.31</v>
      </c>
      <c r="G451" s="47">
        <f t="shared" si="121"/>
        <v>0.23069999999999991</v>
      </c>
      <c r="H451" s="49">
        <f t="shared" si="122"/>
        <v>127.14</v>
      </c>
      <c r="I451" s="49">
        <f t="shared" si="119"/>
        <v>381.42</v>
      </c>
      <c r="N451" s="7">
        <v>127.14</v>
      </c>
      <c r="O451" s="8">
        <v>381.42</v>
      </c>
      <c r="P451" s="7">
        <f t="shared" si="120"/>
        <v>0</v>
      </c>
    </row>
    <row r="452" spans="1:16" ht="75" x14ac:dyDescent="0.25">
      <c r="A452" s="32" t="s">
        <v>776</v>
      </c>
      <c r="B452" s="33" t="s">
        <v>777</v>
      </c>
      <c r="C452" s="34" t="s">
        <v>778</v>
      </c>
      <c r="D452" s="32">
        <v>9</v>
      </c>
      <c r="E452" s="32" t="s">
        <v>2</v>
      </c>
      <c r="F452" s="15">
        <v>21.37</v>
      </c>
      <c r="G452" s="47">
        <f t="shared" si="121"/>
        <v>0.23069999999999991</v>
      </c>
      <c r="H452" s="49">
        <f t="shared" si="122"/>
        <v>26.3</v>
      </c>
      <c r="I452" s="49">
        <f t="shared" si="119"/>
        <v>236.7</v>
      </c>
      <c r="N452" s="7">
        <v>26.3</v>
      </c>
      <c r="O452" s="8">
        <v>236.7</v>
      </c>
      <c r="P452" s="7">
        <f t="shared" si="120"/>
        <v>0</v>
      </c>
    </row>
    <row r="453" spans="1:16" ht="75" x14ac:dyDescent="0.25">
      <c r="A453" s="32" t="s">
        <v>779</v>
      </c>
      <c r="B453" s="33" t="s">
        <v>780</v>
      </c>
      <c r="C453" s="34" t="s">
        <v>781</v>
      </c>
      <c r="D453" s="32">
        <v>9</v>
      </c>
      <c r="E453" s="32" t="s">
        <v>2</v>
      </c>
      <c r="F453" s="15">
        <v>10.33</v>
      </c>
      <c r="G453" s="47">
        <f t="shared" si="121"/>
        <v>0.23069999999999991</v>
      </c>
      <c r="H453" s="49">
        <f t="shared" si="122"/>
        <v>12.71</v>
      </c>
      <c r="I453" s="49">
        <f t="shared" si="119"/>
        <v>114.39</v>
      </c>
      <c r="N453" s="7">
        <v>12.71</v>
      </c>
      <c r="O453" s="8">
        <v>114.39</v>
      </c>
      <c r="P453" s="7">
        <f t="shared" si="120"/>
        <v>0</v>
      </c>
    </row>
    <row r="454" spans="1:16" ht="75" x14ac:dyDescent="0.25">
      <c r="A454" s="32" t="s">
        <v>782</v>
      </c>
      <c r="B454" s="33" t="s">
        <v>783</v>
      </c>
      <c r="C454" s="34" t="s">
        <v>784</v>
      </c>
      <c r="D454" s="32">
        <v>25</v>
      </c>
      <c r="E454" s="32" t="s">
        <v>2</v>
      </c>
      <c r="F454" s="15">
        <v>10.26</v>
      </c>
      <c r="G454" s="47">
        <f t="shared" si="121"/>
        <v>0.23069999999999991</v>
      </c>
      <c r="H454" s="49">
        <f t="shared" si="122"/>
        <v>12.63</v>
      </c>
      <c r="I454" s="49">
        <f t="shared" si="119"/>
        <v>315.75</v>
      </c>
      <c r="N454" s="7">
        <v>12.63</v>
      </c>
      <c r="O454" s="8">
        <v>315.75</v>
      </c>
      <c r="P454" s="7">
        <f t="shared" si="120"/>
        <v>0</v>
      </c>
    </row>
    <row r="455" spans="1:16" x14ac:dyDescent="0.25">
      <c r="F455" s="20"/>
      <c r="G455" s="50"/>
      <c r="H455" s="51"/>
      <c r="I455" s="51"/>
    </row>
    <row r="456" spans="1:16" x14ac:dyDescent="0.25">
      <c r="F456" s="20"/>
      <c r="G456" s="50"/>
      <c r="H456" s="51"/>
      <c r="I456" s="51"/>
    </row>
    <row r="457" spans="1:16" s="18" customFormat="1" x14ac:dyDescent="0.25">
      <c r="A457" s="25">
        <v>45</v>
      </c>
      <c r="B457" s="26"/>
      <c r="C457" s="27" t="s">
        <v>785</v>
      </c>
      <c r="D457" s="36"/>
      <c r="E457" s="36"/>
      <c r="F457" s="12"/>
      <c r="G457" s="36"/>
      <c r="H457" s="36"/>
      <c r="I457" s="54">
        <f>ROUND(SUM(I459:I492),2)</f>
        <v>68395.12</v>
      </c>
      <c r="N457" s="13"/>
      <c r="O457" s="13">
        <v>68395.12</v>
      </c>
      <c r="P457" s="16">
        <f>I457-O457</f>
        <v>0</v>
      </c>
    </row>
    <row r="458" spans="1:16" x14ac:dyDescent="0.25">
      <c r="H458" s="37"/>
      <c r="I458" s="10">
        <v>1.2306999999999999</v>
      </c>
      <c r="P458" s="19"/>
    </row>
    <row r="459" spans="1:16" ht="75" x14ac:dyDescent="0.25">
      <c r="A459" s="32" t="s">
        <v>786</v>
      </c>
      <c r="B459" s="33" t="s">
        <v>787</v>
      </c>
      <c r="C459" s="34" t="s">
        <v>788</v>
      </c>
      <c r="D459" s="32">
        <v>4</v>
      </c>
      <c r="E459" s="32" t="s">
        <v>2</v>
      </c>
      <c r="F459" s="15">
        <v>319.87</v>
      </c>
      <c r="G459" s="47">
        <f>$I$458-1</f>
        <v>0.23069999999999991</v>
      </c>
      <c r="H459" s="49">
        <f>ROUND(F459*$I$458,2)</f>
        <v>393.66</v>
      </c>
      <c r="I459" s="49">
        <f t="shared" ref="I459:I492" si="123">ROUND(H459*D459,2)</f>
        <v>1574.64</v>
      </c>
      <c r="N459" s="7">
        <v>393.66</v>
      </c>
      <c r="O459" s="8">
        <v>1574.64</v>
      </c>
      <c r="P459" s="7">
        <f t="shared" ref="P459:P492" si="124">O459-I459</f>
        <v>0</v>
      </c>
    </row>
    <row r="460" spans="1:16" ht="30" x14ac:dyDescent="0.25">
      <c r="A460" s="32" t="s">
        <v>789</v>
      </c>
      <c r="B460" s="33" t="s">
        <v>790</v>
      </c>
      <c r="C460" s="34" t="s">
        <v>791</v>
      </c>
      <c r="D460" s="32">
        <v>9</v>
      </c>
      <c r="E460" s="32" t="s">
        <v>2</v>
      </c>
      <c r="F460" s="15">
        <v>565.59</v>
      </c>
      <c r="G460" s="47">
        <f t="shared" ref="G460:G492" si="125">$I$458-1</f>
        <v>0.23069999999999991</v>
      </c>
      <c r="H460" s="49">
        <f t="shared" ref="H460:H492" si="126">ROUND(F460*$I$458,2)</f>
        <v>696.07</v>
      </c>
      <c r="I460" s="49">
        <f t="shared" si="123"/>
        <v>6264.63</v>
      </c>
      <c r="N460" s="7">
        <v>696.07</v>
      </c>
      <c r="O460" s="8">
        <v>6264.63</v>
      </c>
      <c r="P460" s="7">
        <f t="shared" si="124"/>
        <v>0</v>
      </c>
    </row>
    <row r="461" spans="1:16" ht="30" x14ac:dyDescent="0.25">
      <c r="A461" s="32" t="s">
        <v>792</v>
      </c>
      <c r="B461" s="33" t="s">
        <v>793</v>
      </c>
      <c r="C461" s="34" t="s">
        <v>794</v>
      </c>
      <c r="D461" s="32">
        <v>4</v>
      </c>
      <c r="E461" s="32" t="s">
        <v>2</v>
      </c>
      <c r="F461" s="15">
        <v>44.08</v>
      </c>
      <c r="G461" s="47">
        <f t="shared" si="125"/>
        <v>0.23069999999999991</v>
      </c>
      <c r="H461" s="49">
        <f t="shared" si="126"/>
        <v>54.25</v>
      </c>
      <c r="I461" s="49">
        <f t="shared" si="123"/>
        <v>217</v>
      </c>
      <c r="N461" s="7">
        <v>54.25</v>
      </c>
      <c r="O461" s="8">
        <v>217</v>
      </c>
      <c r="P461" s="7">
        <f t="shared" si="124"/>
        <v>0</v>
      </c>
    </row>
    <row r="462" spans="1:16" ht="30" x14ac:dyDescent="0.25">
      <c r="A462" s="32" t="s">
        <v>795</v>
      </c>
      <c r="B462" s="33" t="s">
        <v>796</v>
      </c>
      <c r="C462" s="34" t="s">
        <v>797</v>
      </c>
      <c r="D462" s="32">
        <v>9</v>
      </c>
      <c r="E462" s="32" t="s">
        <v>2</v>
      </c>
      <c r="F462" s="15">
        <v>87.96</v>
      </c>
      <c r="G462" s="47">
        <f t="shared" si="125"/>
        <v>0.23069999999999991</v>
      </c>
      <c r="H462" s="49">
        <f t="shared" si="126"/>
        <v>108.25</v>
      </c>
      <c r="I462" s="49">
        <f t="shared" si="123"/>
        <v>974.25</v>
      </c>
      <c r="N462" s="7">
        <v>108.25</v>
      </c>
      <c r="O462" s="8">
        <v>974.25</v>
      </c>
      <c r="P462" s="7">
        <f t="shared" si="124"/>
        <v>0</v>
      </c>
    </row>
    <row r="463" spans="1:16" ht="30" x14ac:dyDescent="0.25">
      <c r="A463" s="32" t="s">
        <v>798</v>
      </c>
      <c r="B463" s="33" t="s">
        <v>799</v>
      </c>
      <c r="C463" s="34" t="s">
        <v>800</v>
      </c>
      <c r="D463" s="32">
        <v>2</v>
      </c>
      <c r="E463" s="32" t="s">
        <v>2</v>
      </c>
      <c r="F463" s="15">
        <v>392.34</v>
      </c>
      <c r="G463" s="47">
        <f t="shared" si="125"/>
        <v>0.23069999999999991</v>
      </c>
      <c r="H463" s="49">
        <f t="shared" si="126"/>
        <v>482.85</v>
      </c>
      <c r="I463" s="49">
        <f t="shared" si="123"/>
        <v>965.7</v>
      </c>
      <c r="N463" s="7">
        <v>482.85</v>
      </c>
      <c r="O463" s="8">
        <v>965.7</v>
      </c>
      <c r="P463" s="7">
        <f t="shared" si="124"/>
        <v>0</v>
      </c>
    </row>
    <row r="464" spans="1:16" ht="60" x14ac:dyDescent="0.25">
      <c r="A464" s="32" t="s">
        <v>801</v>
      </c>
      <c r="B464" s="33" t="s">
        <v>802</v>
      </c>
      <c r="C464" s="34" t="s">
        <v>803</v>
      </c>
      <c r="D464" s="32">
        <v>3</v>
      </c>
      <c r="E464" s="32" t="s">
        <v>2</v>
      </c>
      <c r="F464" s="15">
        <v>157.49</v>
      </c>
      <c r="G464" s="47">
        <f t="shared" si="125"/>
        <v>0.23069999999999991</v>
      </c>
      <c r="H464" s="49">
        <f t="shared" si="126"/>
        <v>193.82</v>
      </c>
      <c r="I464" s="49">
        <f t="shared" si="123"/>
        <v>581.46</v>
      </c>
      <c r="N464" s="7">
        <v>193.82</v>
      </c>
      <c r="O464" s="8">
        <v>581.46</v>
      </c>
      <c r="P464" s="7">
        <f t="shared" si="124"/>
        <v>0</v>
      </c>
    </row>
    <row r="465" spans="1:16" ht="45" x14ac:dyDescent="0.25">
      <c r="A465" s="32" t="s">
        <v>804</v>
      </c>
      <c r="B465" s="33" t="s">
        <v>805</v>
      </c>
      <c r="C465" s="34" t="s">
        <v>806</v>
      </c>
      <c r="D465" s="32">
        <v>13</v>
      </c>
      <c r="E465" s="32" t="s">
        <v>2</v>
      </c>
      <c r="F465" s="15">
        <v>148.11000000000001</v>
      </c>
      <c r="G465" s="47">
        <f t="shared" si="125"/>
        <v>0.23069999999999991</v>
      </c>
      <c r="H465" s="49">
        <f t="shared" si="126"/>
        <v>182.28</v>
      </c>
      <c r="I465" s="49">
        <f t="shared" si="123"/>
        <v>2369.64</v>
      </c>
      <c r="N465" s="7">
        <v>182.28</v>
      </c>
      <c r="O465" s="8">
        <v>2369.64</v>
      </c>
      <c r="P465" s="7">
        <f t="shared" si="124"/>
        <v>0</v>
      </c>
    </row>
    <row r="466" spans="1:16" ht="45" x14ac:dyDescent="0.25">
      <c r="A466" s="32" t="s">
        <v>807</v>
      </c>
      <c r="B466" s="33" t="s">
        <v>808</v>
      </c>
      <c r="C466" s="34" t="s">
        <v>809</v>
      </c>
      <c r="D466" s="32">
        <v>3</v>
      </c>
      <c r="E466" s="32" t="s">
        <v>2</v>
      </c>
      <c r="F466" s="15">
        <v>343.24</v>
      </c>
      <c r="G466" s="47">
        <f t="shared" si="125"/>
        <v>0.23069999999999991</v>
      </c>
      <c r="H466" s="49">
        <f t="shared" si="126"/>
        <v>422.43</v>
      </c>
      <c r="I466" s="49">
        <f t="shared" si="123"/>
        <v>1267.29</v>
      </c>
      <c r="N466" s="7">
        <v>422.43</v>
      </c>
      <c r="O466" s="8">
        <v>1267.29</v>
      </c>
      <c r="P466" s="7">
        <f t="shared" si="124"/>
        <v>0</v>
      </c>
    </row>
    <row r="467" spans="1:16" ht="45" x14ac:dyDescent="0.25">
      <c r="A467" s="32" t="s">
        <v>810</v>
      </c>
      <c r="B467" s="33" t="s">
        <v>811</v>
      </c>
      <c r="C467" s="34" t="s">
        <v>812</v>
      </c>
      <c r="D467" s="32">
        <v>5</v>
      </c>
      <c r="E467" s="32" t="s">
        <v>2</v>
      </c>
      <c r="F467" s="15">
        <v>752.8</v>
      </c>
      <c r="G467" s="47">
        <f t="shared" si="125"/>
        <v>0.23069999999999991</v>
      </c>
      <c r="H467" s="49">
        <f t="shared" si="126"/>
        <v>926.47</v>
      </c>
      <c r="I467" s="49">
        <f t="shared" si="123"/>
        <v>4632.3500000000004</v>
      </c>
      <c r="N467" s="7">
        <v>926.47</v>
      </c>
      <c r="O467" s="8">
        <v>4632.3500000000004</v>
      </c>
      <c r="P467" s="7">
        <f t="shared" si="124"/>
        <v>0</v>
      </c>
    </row>
    <row r="468" spans="1:16" ht="45" x14ac:dyDescent="0.25">
      <c r="A468" s="32" t="s">
        <v>813</v>
      </c>
      <c r="B468" s="33" t="s">
        <v>814</v>
      </c>
      <c r="C468" s="34" t="s">
        <v>815</v>
      </c>
      <c r="D468" s="32">
        <v>5</v>
      </c>
      <c r="E468" s="32" t="s">
        <v>2</v>
      </c>
      <c r="F468" s="15">
        <v>203.42</v>
      </c>
      <c r="G468" s="47">
        <f t="shared" si="125"/>
        <v>0.23069999999999991</v>
      </c>
      <c r="H468" s="49">
        <f t="shared" si="126"/>
        <v>250.35</v>
      </c>
      <c r="I468" s="49">
        <f t="shared" si="123"/>
        <v>1251.75</v>
      </c>
      <c r="N468" s="7">
        <v>250.35</v>
      </c>
      <c r="O468" s="8">
        <v>1251.75</v>
      </c>
      <c r="P468" s="7">
        <f t="shared" si="124"/>
        <v>0</v>
      </c>
    </row>
    <row r="469" spans="1:16" ht="45" x14ac:dyDescent="0.25">
      <c r="A469" s="32" t="s">
        <v>816</v>
      </c>
      <c r="B469" s="33" t="s">
        <v>817</v>
      </c>
      <c r="C469" s="34" t="s">
        <v>818</v>
      </c>
      <c r="D469" s="32">
        <v>6</v>
      </c>
      <c r="E469" s="32" t="s">
        <v>2</v>
      </c>
      <c r="F469" s="15">
        <v>203.42</v>
      </c>
      <c r="G469" s="47">
        <f t="shared" si="125"/>
        <v>0.23069999999999991</v>
      </c>
      <c r="H469" s="49">
        <f t="shared" si="126"/>
        <v>250.35</v>
      </c>
      <c r="I469" s="49">
        <f t="shared" si="123"/>
        <v>1502.1</v>
      </c>
      <c r="N469" s="7">
        <v>250.35</v>
      </c>
      <c r="O469" s="8">
        <v>1502.1</v>
      </c>
      <c r="P469" s="7">
        <f t="shared" si="124"/>
        <v>0</v>
      </c>
    </row>
    <row r="470" spans="1:16" ht="45" x14ac:dyDescent="0.25">
      <c r="A470" s="32" t="s">
        <v>819</v>
      </c>
      <c r="B470" s="33" t="s">
        <v>820</v>
      </c>
      <c r="C470" s="34" t="s">
        <v>821</v>
      </c>
      <c r="D470" s="32">
        <v>1</v>
      </c>
      <c r="E470" s="32" t="s">
        <v>2</v>
      </c>
      <c r="F470" s="15">
        <v>222.65</v>
      </c>
      <c r="G470" s="47">
        <f t="shared" si="125"/>
        <v>0.23069999999999991</v>
      </c>
      <c r="H470" s="49">
        <f t="shared" si="126"/>
        <v>274.02</v>
      </c>
      <c r="I470" s="49">
        <f t="shared" si="123"/>
        <v>274.02</v>
      </c>
      <c r="N470" s="7">
        <v>274.02</v>
      </c>
      <c r="O470" s="8">
        <v>274.02</v>
      </c>
      <c r="P470" s="7">
        <f t="shared" si="124"/>
        <v>0</v>
      </c>
    </row>
    <row r="471" spans="1:16" ht="60" x14ac:dyDescent="0.25">
      <c r="A471" s="32" t="s">
        <v>822</v>
      </c>
      <c r="B471" s="33" t="s">
        <v>823</v>
      </c>
      <c r="C471" s="34" t="s">
        <v>824</v>
      </c>
      <c r="D471" s="32">
        <v>24</v>
      </c>
      <c r="E471" s="32" t="s">
        <v>2</v>
      </c>
      <c r="F471" s="15">
        <v>82.75</v>
      </c>
      <c r="G471" s="47">
        <f t="shared" si="125"/>
        <v>0.23069999999999991</v>
      </c>
      <c r="H471" s="49">
        <f t="shared" si="126"/>
        <v>101.84</v>
      </c>
      <c r="I471" s="49">
        <f t="shared" si="123"/>
        <v>2444.16</v>
      </c>
      <c r="N471" s="7">
        <v>101.84</v>
      </c>
      <c r="O471" s="8">
        <v>2444.16</v>
      </c>
      <c r="P471" s="7">
        <f t="shared" si="124"/>
        <v>0</v>
      </c>
    </row>
    <row r="472" spans="1:16" ht="30" x14ac:dyDescent="0.25">
      <c r="A472" s="32" t="s">
        <v>825</v>
      </c>
      <c r="B472" s="33" t="s">
        <v>826</v>
      </c>
      <c r="C472" s="34" t="s">
        <v>827</v>
      </c>
      <c r="D472" s="32">
        <v>38</v>
      </c>
      <c r="E472" s="32" t="s">
        <v>2</v>
      </c>
      <c r="F472" s="15">
        <v>12.68</v>
      </c>
      <c r="G472" s="47">
        <f t="shared" si="125"/>
        <v>0.23069999999999991</v>
      </c>
      <c r="H472" s="49">
        <f t="shared" si="126"/>
        <v>15.61</v>
      </c>
      <c r="I472" s="49">
        <f t="shared" si="123"/>
        <v>593.17999999999995</v>
      </c>
      <c r="N472" s="7">
        <v>15.61</v>
      </c>
      <c r="O472" s="8">
        <v>593.17999999999995</v>
      </c>
      <c r="P472" s="7">
        <f t="shared" si="124"/>
        <v>0</v>
      </c>
    </row>
    <row r="473" spans="1:16" ht="60" x14ac:dyDescent="0.25">
      <c r="A473" s="32" t="s">
        <v>828</v>
      </c>
      <c r="B473" s="33" t="s">
        <v>829</v>
      </c>
      <c r="C473" s="34" t="s">
        <v>830</v>
      </c>
      <c r="D473" s="32">
        <v>9</v>
      </c>
      <c r="E473" s="32" t="s">
        <v>2</v>
      </c>
      <c r="F473" s="15">
        <v>134.80000000000001</v>
      </c>
      <c r="G473" s="47">
        <f t="shared" si="125"/>
        <v>0.23069999999999991</v>
      </c>
      <c r="H473" s="49">
        <f t="shared" si="126"/>
        <v>165.9</v>
      </c>
      <c r="I473" s="49">
        <f t="shared" si="123"/>
        <v>1493.1</v>
      </c>
      <c r="N473" s="7">
        <v>165.9</v>
      </c>
      <c r="O473" s="8">
        <v>1493.1</v>
      </c>
      <c r="P473" s="7">
        <f t="shared" si="124"/>
        <v>0</v>
      </c>
    </row>
    <row r="474" spans="1:16" ht="45" x14ac:dyDescent="0.25">
      <c r="A474" s="32" t="s">
        <v>831</v>
      </c>
      <c r="B474" s="33" t="s">
        <v>832</v>
      </c>
      <c r="C474" s="34" t="s">
        <v>833</v>
      </c>
      <c r="D474" s="32">
        <v>16</v>
      </c>
      <c r="E474" s="32" t="s">
        <v>2</v>
      </c>
      <c r="F474" s="15">
        <v>148.55000000000001</v>
      </c>
      <c r="G474" s="47">
        <f t="shared" si="125"/>
        <v>0.23069999999999991</v>
      </c>
      <c r="H474" s="49">
        <f t="shared" si="126"/>
        <v>182.82</v>
      </c>
      <c r="I474" s="49">
        <f t="shared" si="123"/>
        <v>2925.12</v>
      </c>
      <c r="N474" s="7">
        <v>182.82</v>
      </c>
      <c r="O474" s="8">
        <v>2925.12</v>
      </c>
      <c r="P474" s="7">
        <f t="shared" si="124"/>
        <v>0</v>
      </c>
    </row>
    <row r="475" spans="1:16" ht="30" x14ac:dyDescent="0.25">
      <c r="A475" s="32" t="s">
        <v>834</v>
      </c>
      <c r="B475" s="33" t="s">
        <v>835</v>
      </c>
      <c r="C475" s="34" t="s">
        <v>836</v>
      </c>
      <c r="D475" s="32">
        <v>2</v>
      </c>
      <c r="E475" s="32" t="s">
        <v>2</v>
      </c>
      <c r="F475" s="15">
        <v>193.73</v>
      </c>
      <c r="G475" s="47">
        <f t="shared" si="125"/>
        <v>0.23069999999999991</v>
      </c>
      <c r="H475" s="49">
        <f t="shared" si="126"/>
        <v>238.42</v>
      </c>
      <c r="I475" s="49">
        <f t="shared" si="123"/>
        <v>476.84</v>
      </c>
      <c r="N475" s="7">
        <v>238.42</v>
      </c>
      <c r="O475" s="8">
        <v>476.84</v>
      </c>
      <c r="P475" s="7">
        <f t="shared" si="124"/>
        <v>0</v>
      </c>
    </row>
    <row r="476" spans="1:16" ht="45" x14ac:dyDescent="0.25">
      <c r="A476" s="32" t="s">
        <v>837</v>
      </c>
      <c r="B476" s="33" t="s">
        <v>838</v>
      </c>
      <c r="C476" s="34" t="s">
        <v>839</v>
      </c>
      <c r="D476" s="32">
        <v>7</v>
      </c>
      <c r="E476" s="32" t="s">
        <v>2</v>
      </c>
      <c r="F476" s="15">
        <v>56.9</v>
      </c>
      <c r="G476" s="47">
        <f t="shared" si="125"/>
        <v>0.23069999999999991</v>
      </c>
      <c r="H476" s="49">
        <f t="shared" si="126"/>
        <v>70.03</v>
      </c>
      <c r="I476" s="49">
        <f t="shared" si="123"/>
        <v>490.21</v>
      </c>
      <c r="N476" s="7">
        <v>70.03</v>
      </c>
      <c r="O476" s="8">
        <v>490.21</v>
      </c>
      <c r="P476" s="7">
        <f t="shared" si="124"/>
        <v>0</v>
      </c>
    </row>
    <row r="477" spans="1:16" ht="45" x14ac:dyDescent="0.25">
      <c r="A477" s="32" t="s">
        <v>840</v>
      </c>
      <c r="B477" s="33" t="s">
        <v>841</v>
      </c>
      <c r="C477" s="34" t="s">
        <v>842</v>
      </c>
      <c r="D477" s="32">
        <v>3</v>
      </c>
      <c r="E477" s="32" t="s">
        <v>2</v>
      </c>
      <c r="F477" s="15">
        <v>356.59</v>
      </c>
      <c r="G477" s="47">
        <f t="shared" si="125"/>
        <v>0.23069999999999991</v>
      </c>
      <c r="H477" s="49">
        <f t="shared" si="126"/>
        <v>438.86</v>
      </c>
      <c r="I477" s="49">
        <f t="shared" si="123"/>
        <v>1316.58</v>
      </c>
      <c r="N477" s="7">
        <v>438.86</v>
      </c>
      <c r="O477" s="8">
        <v>1316.58</v>
      </c>
      <c r="P477" s="7">
        <f t="shared" si="124"/>
        <v>0</v>
      </c>
    </row>
    <row r="478" spans="1:16" ht="45" x14ac:dyDescent="0.25">
      <c r="A478" s="32" t="s">
        <v>843</v>
      </c>
      <c r="B478" s="33" t="s">
        <v>844</v>
      </c>
      <c r="C478" s="34" t="s">
        <v>845</v>
      </c>
      <c r="D478" s="32">
        <v>2</v>
      </c>
      <c r="E478" s="32" t="s">
        <v>2</v>
      </c>
      <c r="F478" s="15">
        <v>116.6</v>
      </c>
      <c r="G478" s="47">
        <f t="shared" si="125"/>
        <v>0.23069999999999991</v>
      </c>
      <c r="H478" s="49">
        <f t="shared" si="126"/>
        <v>143.5</v>
      </c>
      <c r="I478" s="49">
        <f t="shared" si="123"/>
        <v>287</v>
      </c>
      <c r="N478" s="7">
        <v>143.5</v>
      </c>
      <c r="O478" s="8">
        <v>287</v>
      </c>
      <c r="P478" s="7">
        <f t="shared" si="124"/>
        <v>0</v>
      </c>
    </row>
    <row r="479" spans="1:16" ht="30" x14ac:dyDescent="0.25">
      <c r="A479" s="32" t="s">
        <v>846</v>
      </c>
      <c r="B479" s="33" t="s">
        <v>847</v>
      </c>
      <c r="C479" s="34" t="s">
        <v>848</v>
      </c>
      <c r="D479" s="32">
        <v>25</v>
      </c>
      <c r="E479" s="32" t="s">
        <v>2</v>
      </c>
      <c r="F479" s="15">
        <v>66.430000000000007</v>
      </c>
      <c r="G479" s="47">
        <f t="shared" si="125"/>
        <v>0.23069999999999991</v>
      </c>
      <c r="H479" s="49">
        <f t="shared" si="126"/>
        <v>81.760000000000005</v>
      </c>
      <c r="I479" s="49">
        <f t="shared" si="123"/>
        <v>2044</v>
      </c>
      <c r="N479" s="7">
        <v>81.760000000000005</v>
      </c>
      <c r="O479" s="8">
        <v>2044</v>
      </c>
      <c r="P479" s="7">
        <f t="shared" si="124"/>
        <v>0</v>
      </c>
    </row>
    <row r="480" spans="1:16" ht="45" x14ac:dyDescent="0.25">
      <c r="A480" s="32" t="s">
        <v>849</v>
      </c>
      <c r="B480" s="33" t="s">
        <v>850</v>
      </c>
      <c r="C480" s="34" t="s">
        <v>851</v>
      </c>
      <c r="D480" s="32">
        <v>8</v>
      </c>
      <c r="E480" s="32" t="s">
        <v>2</v>
      </c>
      <c r="F480" s="15">
        <v>94.17</v>
      </c>
      <c r="G480" s="47">
        <f t="shared" si="125"/>
        <v>0.23069999999999991</v>
      </c>
      <c r="H480" s="49">
        <f t="shared" si="126"/>
        <v>115.9</v>
      </c>
      <c r="I480" s="49">
        <f t="shared" si="123"/>
        <v>927.2</v>
      </c>
      <c r="N480" s="7">
        <v>115.9</v>
      </c>
      <c r="O480" s="8">
        <v>927.2</v>
      </c>
      <c r="P480" s="7">
        <f t="shared" si="124"/>
        <v>0</v>
      </c>
    </row>
    <row r="481" spans="1:16" ht="45" x14ac:dyDescent="0.25">
      <c r="A481" s="32" t="s">
        <v>852</v>
      </c>
      <c r="B481" s="33" t="s">
        <v>853</v>
      </c>
      <c r="C481" s="34" t="s">
        <v>854</v>
      </c>
      <c r="D481" s="32">
        <v>9</v>
      </c>
      <c r="E481" s="32" t="s">
        <v>2</v>
      </c>
      <c r="F481" s="15">
        <v>354.15</v>
      </c>
      <c r="G481" s="47">
        <f t="shared" si="125"/>
        <v>0.23069999999999991</v>
      </c>
      <c r="H481" s="49">
        <f t="shared" si="126"/>
        <v>435.85</v>
      </c>
      <c r="I481" s="49">
        <f t="shared" si="123"/>
        <v>3922.65</v>
      </c>
      <c r="N481" s="7">
        <v>435.85</v>
      </c>
      <c r="O481" s="8">
        <v>3922.65</v>
      </c>
      <c r="P481" s="7">
        <f t="shared" si="124"/>
        <v>0</v>
      </c>
    </row>
    <row r="482" spans="1:16" ht="60" x14ac:dyDescent="0.25">
      <c r="A482" s="32" t="s">
        <v>855</v>
      </c>
      <c r="B482" s="33" t="s">
        <v>856</v>
      </c>
      <c r="C482" s="34" t="s">
        <v>857</v>
      </c>
      <c r="D482" s="32">
        <v>5</v>
      </c>
      <c r="E482" s="32" t="s">
        <v>2</v>
      </c>
      <c r="F482" s="15">
        <v>374.7</v>
      </c>
      <c r="G482" s="47">
        <f t="shared" si="125"/>
        <v>0.23069999999999991</v>
      </c>
      <c r="H482" s="49">
        <f t="shared" si="126"/>
        <v>461.14</v>
      </c>
      <c r="I482" s="49">
        <f t="shared" si="123"/>
        <v>2305.6999999999998</v>
      </c>
      <c r="N482" s="7">
        <v>461.14</v>
      </c>
      <c r="O482" s="8">
        <v>2305.6999999999998</v>
      </c>
      <c r="P482" s="7">
        <f t="shared" si="124"/>
        <v>0</v>
      </c>
    </row>
    <row r="483" spans="1:16" ht="60" x14ac:dyDescent="0.25">
      <c r="A483" s="32" t="s">
        <v>858</v>
      </c>
      <c r="B483" s="33" t="s">
        <v>859</v>
      </c>
      <c r="C483" s="34" t="s">
        <v>860</v>
      </c>
      <c r="D483" s="32">
        <v>7</v>
      </c>
      <c r="E483" s="32" t="s">
        <v>2</v>
      </c>
      <c r="F483" s="15">
        <v>388.37</v>
      </c>
      <c r="G483" s="47">
        <f t="shared" si="125"/>
        <v>0.23069999999999991</v>
      </c>
      <c r="H483" s="49">
        <f t="shared" si="126"/>
        <v>477.97</v>
      </c>
      <c r="I483" s="49">
        <f t="shared" si="123"/>
        <v>3345.79</v>
      </c>
      <c r="N483" s="7">
        <v>477.97</v>
      </c>
      <c r="O483" s="8">
        <v>3345.79</v>
      </c>
      <c r="P483" s="7">
        <f t="shared" si="124"/>
        <v>0</v>
      </c>
    </row>
    <row r="484" spans="1:16" ht="45" x14ac:dyDescent="0.25">
      <c r="A484" s="32" t="s">
        <v>861</v>
      </c>
      <c r="B484" s="33" t="s">
        <v>862</v>
      </c>
      <c r="C484" s="34" t="s">
        <v>863</v>
      </c>
      <c r="D484" s="32">
        <v>1</v>
      </c>
      <c r="E484" s="32" t="s">
        <v>2</v>
      </c>
      <c r="F484" s="15">
        <v>1177.21</v>
      </c>
      <c r="G484" s="47">
        <f t="shared" si="125"/>
        <v>0.23069999999999991</v>
      </c>
      <c r="H484" s="49">
        <f t="shared" si="126"/>
        <v>1448.79</v>
      </c>
      <c r="I484" s="49">
        <f t="shared" si="123"/>
        <v>1448.79</v>
      </c>
      <c r="N484" s="7">
        <v>1448.79</v>
      </c>
      <c r="O484" s="8">
        <v>1448.79</v>
      </c>
      <c r="P484" s="7">
        <f t="shared" si="124"/>
        <v>0</v>
      </c>
    </row>
    <row r="485" spans="1:16" ht="60" x14ac:dyDescent="0.25">
      <c r="A485" s="32" t="s">
        <v>864</v>
      </c>
      <c r="B485" s="33" t="s">
        <v>865</v>
      </c>
      <c r="C485" s="34" t="s">
        <v>866</v>
      </c>
      <c r="D485" s="32">
        <v>13</v>
      </c>
      <c r="E485" s="32" t="s">
        <v>2</v>
      </c>
      <c r="F485" s="15">
        <v>389.5</v>
      </c>
      <c r="G485" s="47">
        <f t="shared" si="125"/>
        <v>0.23069999999999991</v>
      </c>
      <c r="H485" s="49">
        <f t="shared" si="126"/>
        <v>479.36</v>
      </c>
      <c r="I485" s="49">
        <f t="shared" si="123"/>
        <v>6231.68</v>
      </c>
      <c r="N485" s="7">
        <v>479.36</v>
      </c>
      <c r="O485" s="8">
        <v>6231.68</v>
      </c>
      <c r="P485" s="7">
        <f t="shared" si="124"/>
        <v>0</v>
      </c>
    </row>
    <row r="486" spans="1:16" ht="30" x14ac:dyDescent="0.25">
      <c r="A486" s="32" t="s">
        <v>867</v>
      </c>
      <c r="B486" s="33" t="s">
        <v>868</v>
      </c>
      <c r="C486" s="34" t="s">
        <v>869</v>
      </c>
      <c r="D486" s="32">
        <v>17</v>
      </c>
      <c r="E486" s="32" t="s">
        <v>2</v>
      </c>
      <c r="F486" s="15">
        <v>65.739999999999995</v>
      </c>
      <c r="G486" s="47">
        <f t="shared" si="125"/>
        <v>0.23069999999999991</v>
      </c>
      <c r="H486" s="49">
        <f t="shared" si="126"/>
        <v>80.91</v>
      </c>
      <c r="I486" s="49">
        <f t="shared" si="123"/>
        <v>1375.47</v>
      </c>
      <c r="N486" s="7">
        <v>80.91</v>
      </c>
      <c r="O486" s="8">
        <v>1375.47</v>
      </c>
      <c r="P486" s="7">
        <f t="shared" si="124"/>
        <v>0</v>
      </c>
    </row>
    <row r="487" spans="1:16" ht="30" x14ac:dyDescent="0.25">
      <c r="A487" s="32" t="s">
        <v>870</v>
      </c>
      <c r="B487" s="33" t="s">
        <v>871</v>
      </c>
      <c r="C487" s="34" t="s">
        <v>872</v>
      </c>
      <c r="D487" s="32">
        <v>9</v>
      </c>
      <c r="E487" s="32" t="s">
        <v>2</v>
      </c>
      <c r="F487" s="15">
        <v>41.06</v>
      </c>
      <c r="G487" s="47">
        <f t="shared" si="125"/>
        <v>0.23069999999999991</v>
      </c>
      <c r="H487" s="49">
        <f t="shared" si="126"/>
        <v>50.53</v>
      </c>
      <c r="I487" s="49">
        <f t="shared" si="123"/>
        <v>454.77</v>
      </c>
      <c r="N487" s="7">
        <v>50.53</v>
      </c>
      <c r="O487" s="8">
        <v>454.77</v>
      </c>
      <c r="P487" s="7">
        <f t="shared" si="124"/>
        <v>0</v>
      </c>
    </row>
    <row r="488" spans="1:16" ht="60" x14ac:dyDescent="0.25">
      <c r="A488" s="32" t="s">
        <v>873</v>
      </c>
      <c r="B488" s="33" t="s">
        <v>874</v>
      </c>
      <c r="C488" s="34" t="s">
        <v>875</v>
      </c>
      <c r="D488" s="32">
        <v>14</v>
      </c>
      <c r="E488" s="32" t="s">
        <v>2</v>
      </c>
      <c r="F488" s="15">
        <v>50.12</v>
      </c>
      <c r="G488" s="47">
        <f t="shared" si="125"/>
        <v>0.23069999999999991</v>
      </c>
      <c r="H488" s="49">
        <f t="shared" si="126"/>
        <v>61.68</v>
      </c>
      <c r="I488" s="49">
        <f t="shared" si="123"/>
        <v>863.52</v>
      </c>
      <c r="N488" s="7">
        <v>61.68</v>
      </c>
      <c r="O488" s="8">
        <v>863.52</v>
      </c>
      <c r="P488" s="7">
        <f t="shared" si="124"/>
        <v>0</v>
      </c>
    </row>
    <row r="489" spans="1:16" ht="30" x14ac:dyDescent="0.25">
      <c r="A489" s="32" t="s">
        <v>876</v>
      </c>
      <c r="B489" s="33" t="s">
        <v>877</v>
      </c>
      <c r="C489" s="34" t="s">
        <v>878</v>
      </c>
      <c r="D489" s="32">
        <v>7.5</v>
      </c>
      <c r="E489" s="32" t="s">
        <v>1</v>
      </c>
      <c r="F489" s="15">
        <v>395.45</v>
      </c>
      <c r="G489" s="47">
        <f t="shared" si="125"/>
        <v>0.23069999999999991</v>
      </c>
      <c r="H489" s="49">
        <f t="shared" si="126"/>
        <v>486.68</v>
      </c>
      <c r="I489" s="49">
        <f t="shared" si="123"/>
        <v>3650.1</v>
      </c>
      <c r="N489" s="7">
        <v>486.68</v>
      </c>
      <c r="O489" s="8">
        <v>3650.1</v>
      </c>
      <c r="P489" s="7">
        <f t="shared" si="124"/>
        <v>0</v>
      </c>
    </row>
    <row r="490" spans="1:16" ht="45" x14ac:dyDescent="0.25">
      <c r="A490" s="32" t="s">
        <v>879</v>
      </c>
      <c r="B490" s="33" t="s">
        <v>880</v>
      </c>
      <c r="C490" s="34" t="s">
        <v>881</v>
      </c>
      <c r="D490" s="32">
        <v>10</v>
      </c>
      <c r="E490" s="32" t="s">
        <v>2</v>
      </c>
      <c r="F490" s="15">
        <v>193.93</v>
      </c>
      <c r="G490" s="47">
        <f t="shared" si="125"/>
        <v>0.23069999999999991</v>
      </c>
      <c r="H490" s="49">
        <f t="shared" si="126"/>
        <v>238.67</v>
      </c>
      <c r="I490" s="49">
        <f t="shared" si="123"/>
        <v>2386.6999999999998</v>
      </c>
      <c r="N490" s="7">
        <v>238.67</v>
      </c>
      <c r="O490" s="8">
        <v>2386.6999999999998</v>
      </c>
      <c r="P490" s="7">
        <f t="shared" si="124"/>
        <v>0</v>
      </c>
    </row>
    <row r="491" spans="1:16" ht="30" x14ac:dyDescent="0.25">
      <c r="A491" s="32" t="s">
        <v>882</v>
      </c>
      <c r="B491" s="33" t="s">
        <v>883</v>
      </c>
      <c r="C491" s="34" t="s">
        <v>884</v>
      </c>
      <c r="D491" s="32">
        <v>107</v>
      </c>
      <c r="E491" s="32" t="s">
        <v>2</v>
      </c>
      <c r="F491" s="15">
        <v>45.06</v>
      </c>
      <c r="G491" s="47">
        <f t="shared" si="125"/>
        <v>0.23069999999999991</v>
      </c>
      <c r="H491" s="49">
        <f t="shared" si="126"/>
        <v>55.46</v>
      </c>
      <c r="I491" s="49">
        <f t="shared" si="123"/>
        <v>5934.22</v>
      </c>
      <c r="N491" s="7">
        <v>55.46</v>
      </c>
      <c r="O491" s="8">
        <v>5934.22</v>
      </c>
      <c r="P491" s="7">
        <f t="shared" si="124"/>
        <v>0</v>
      </c>
    </row>
    <row r="492" spans="1:16" ht="45" x14ac:dyDescent="0.25">
      <c r="A492" s="32" t="s">
        <v>885</v>
      </c>
      <c r="B492" s="33" t="s">
        <v>886</v>
      </c>
      <c r="C492" s="34" t="s">
        <v>887</v>
      </c>
      <c r="D492" s="32">
        <v>9.6999999999999993</v>
      </c>
      <c r="E492" s="32" t="s">
        <v>3</v>
      </c>
      <c r="F492" s="15">
        <v>134.32</v>
      </c>
      <c r="G492" s="47">
        <f t="shared" si="125"/>
        <v>0.23069999999999991</v>
      </c>
      <c r="H492" s="49">
        <f t="shared" si="126"/>
        <v>165.31</v>
      </c>
      <c r="I492" s="49">
        <f t="shared" si="123"/>
        <v>1603.51</v>
      </c>
      <c r="N492" s="7">
        <v>165.31</v>
      </c>
      <c r="O492" s="8">
        <v>1603.51</v>
      </c>
      <c r="P492" s="7">
        <f t="shared" si="124"/>
        <v>0</v>
      </c>
    </row>
    <row r="493" spans="1:16" x14ac:dyDescent="0.25">
      <c r="F493" s="20"/>
      <c r="G493" s="50"/>
      <c r="H493" s="51"/>
      <c r="I493" s="51"/>
    </row>
    <row r="494" spans="1:16" x14ac:dyDescent="0.25">
      <c r="F494" s="20"/>
      <c r="G494" s="50"/>
      <c r="H494" s="51"/>
      <c r="I494" s="51"/>
    </row>
    <row r="495" spans="1:16" s="18" customFormat="1" x14ac:dyDescent="0.25">
      <c r="A495" s="25">
        <v>46</v>
      </c>
      <c r="B495" s="26"/>
      <c r="C495" s="27" t="s">
        <v>888</v>
      </c>
      <c r="D495" s="36"/>
      <c r="E495" s="36"/>
      <c r="F495" s="12"/>
      <c r="G495" s="36"/>
      <c r="H495" s="36"/>
      <c r="I495" s="54">
        <f>ROUND(SUM(I497:I509),2)</f>
        <v>5107.7</v>
      </c>
      <c r="N495" s="13"/>
      <c r="O495" s="13">
        <v>5107.7</v>
      </c>
      <c r="P495" s="16">
        <f>I495-O495</f>
        <v>0</v>
      </c>
    </row>
    <row r="496" spans="1:16" x14ac:dyDescent="0.25">
      <c r="I496" s="10">
        <v>1.2306999999999999</v>
      </c>
      <c r="P496" s="19"/>
    </row>
    <row r="497" spans="1:16" ht="30" x14ac:dyDescent="0.25">
      <c r="A497" s="32" t="s">
        <v>889</v>
      </c>
      <c r="B497" s="33" t="s">
        <v>890</v>
      </c>
      <c r="C497" s="34" t="s">
        <v>891</v>
      </c>
      <c r="D497" s="32">
        <v>1</v>
      </c>
      <c r="E497" s="32" t="s">
        <v>2</v>
      </c>
      <c r="F497" s="15">
        <v>674.27</v>
      </c>
      <c r="G497" s="47">
        <f>$I$496-1</f>
        <v>0.23069999999999991</v>
      </c>
      <c r="H497" s="49">
        <f>ROUND(F497*$I$496,2)</f>
        <v>829.82</v>
      </c>
      <c r="I497" s="49">
        <f t="shared" ref="I497:I509" si="127">ROUND(H497*D497,2)</f>
        <v>829.82</v>
      </c>
      <c r="N497" s="7">
        <v>829.82</v>
      </c>
      <c r="O497" s="8">
        <v>829.82</v>
      </c>
      <c r="P497" s="7">
        <f t="shared" ref="P497:P509" si="128">O497-I497</f>
        <v>0</v>
      </c>
    </row>
    <row r="498" spans="1:16" ht="45" x14ac:dyDescent="0.25">
      <c r="A498" s="32" t="s">
        <v>892</v>
      </c>
      <c r="B498" s="33" t="s">
        <v>893</v>
      </c>
      <c r="C498" s="34" t="s">
        <v>894</v>
      </c>
      <c r="D498" s="32">
        <v>2</v>
      </c>
      <c r="E498" s="32" t="s">
        <v>2</v>
      </c>
      <c r="F498" s="15">
        <v>61.11</v>
      </c>
      <c r="G498" s="47">
        <f t="shared" ref="G498:G509" si="129">$I$496-1</f>
        <v>0.23069999999999991</v>
      </c>
      <c r="H498" s="49">
        <f t="shared" ref="H498:H509" si="130">ROUND(F498*$I$496,2)</f>
        <v>75.209999999999994</v>
      </c>
      <c r="I498" s="49">
        <f t="shared" si="127"/>
        <v>150.41999999999999</v>
      </c>
      <c r="N498" s="7">
        <v>75.209999999999994</v>
      </c>
      <c r="O498" s="8">
        <v>150.41999999999999</v>
      </c>
      <c r="P498" s="7">
        <f t="shared" si="128"/>
        <v>0</v>
      </c>
    </row>
    <row r="499" spans="1:16" ht="75" x14ac:dyDescent="0.25">
      <c r="A499" s="32" t="s">
        <v>895</v>
      </c>
      <c r="B499" s="33" t="s">
        <v>896</v>
      </c>
      <c r="C499" s="34" t="s">
        <v>897</v>
      </c>
      <c r="D499" s="32">
        <v>45.8</v>
      </c>
      <c r="E499" s="32" t="s">
        <v>3</v>
      </c>
      <c r="F499" s="15">
        <v>41.69</v>
      </c>
      <c r="G499" s="47">
        <f t="shared" si="129"/>
        <v>0.23069999999999991</v>
      </c>
      <c r="H499" s="49">
        <f t="shared" si="130"/>
        <v>51.31</v>
      </c>
      <c r="I499" s="49">
        <f t="shared" si="127"/>
        <v>2350</v>
      </c>
      <c r="N499" s="7">
        <v>51.31</v>
      </c>
      <c r="O499" s="8">
        <v>2350</v>
      </c>
      <c r="P499" s="7">
        <f t="shared" si="128"/>
        <v>0</v>
      </c>
    </row>
    <row r="500" spans="1:16" ht="45" x14ac:dyDescent="0.25">
      <c r="A500" s="32" t="s">
        <v>898</v>
      </c>
      <c r="B500" s="33" t="s">
        <v>899</v>
      </c>
      <c r="C500" s="34" t="s">
        <v>900</v>
      </c>
      <c r="D500" s="32">
        <v>1</v>
      </c>
      <c r="E500" s="32" t="s">
        <v>2</v>
      </c>
      <c r="F500" s="15">
        <v>14.8</v>
      </c>
      <c r="G500" s="47">
        <f t="shared" si="129"/>
        <v>0.23069999999999991</v>
      </c>
      <c r="H500" s="49">
        <f t="shared" si="130"/>
        <v>18.21</v>
      </c>
      <c r="I500" s="49">
        <f t="shared" si="127"/>
        <v>18.21</v>
      </c>
      <c r="N500" s="7">
        <v>18.21</v>
      </c>
      <c r="O500" s="8">
        <v>18.21</v>
      </c>
      <c r="P500" s="7">
        <f t="shared" si="128"/>
        <v>0</v>
      </c>
    </row>
    <row r="501" spans="1:16" ht="45" x14ac:dyDescent="0.25">
      <c r="A501" s="32" t="s">
        <v>901</v>
      </c>
      <c r="B501" s="33" t="s">
        <v>902</v>
      </c>
      <c r="C501" s="34" t="s">
        <v>903</v>
      </c>
      <c r="D501" s="32">
        <v>4</v>
      </c>
      <c r="E501" s="32" t="s">
        <v>2</v>
      </c>
      <c r="F501" s="15">
        <v>28.46</v>
      </c>
      <c r="G501" s="47">
        <f t="shared" si="129"/>
        <v>0.23069999999999991</v>
      </c>
      <c r="H501" s="49">
        <f t="shared" si="130"/>
        <v>35.03</v>
      </c>
      <c r="I501" s="49">
        <f t="shared" si="127"/>
        <v>140.12</v>
      </c>
      <c r="N501" s="7">
        <v>35.03</v>
      </c>
      <c r="O501" s="8">
        <v>140.12</v>
      </c>
      <c r="P501" s="7">
        <f t="shared" si="128"/>
        <v>0</v>
      </c>
    </row>
    <row r="502" spans="1:16" ht="45" x14ac:dyDescent="0.25">
      <c r="A502" s="32" t="s">
        <v>904</v>
      </c>
      <c r="B502" s="33" t="s">
        <v>905</v>
      </c>
      <c r="C502" s="34" t="s">
        <v>906</v>
      </c>
      <c r="D502" s="32">
        <v>2</v>
      </c>
      <c r="E502" s="32" t="s">
        <v>2</v>
      </c>
      <c r="F502" s="15">
        <v>71.400000000000006</v>
      </c>
      <c r="G502" s="47">
        <f t="shared" si="129"/>
        <v>0.23069999999999991</v>
      </c>
      <c r="H502" s="49">
        <f t="shared" si="130"/>
        <v>87.87</v>
      </c>
      <c r="I502" s="49">
        <f t="shared" si="127"/>
        <v>175.74</v>
      </c>
      <c r="N502" s="7">
        <v>87.87</v>
      </c>
      <c r="O502" s="8">
        <v>175.74</v>
      </c>
      <c r="P502" s="7">
        <f t="shared" si="128"/>
        <v>0</v>
      </c>
    </row>
    <row r="503" spans="1:16" ht="45" x14ac:dyDescent="0.25">
      <c r="A503" s="32" t="s">
        <v>907</v>
      </c>
      <c r="B503" s="33" t="s">
        <v>908</v>
      </c>
      <c r="C503" s="34" t="s">
        <v>909</v>
      </c>
      <c r="D503" s="32">
        <v>4</v>
      </c>
      <c r="E503" s="32" t="s">
        <v>2</v>
      </c>
      <c r="F503" s="15">
        <v>83.77</v>
      </c>
      <c r="G503" s="47">
        <f t="shared" si="129"/>
        <v>0.23069999999999991</v>
      </c>
      <c r="H503" s="49">
        <f t="shared" si="130"/>
        <v>103.1</v>
      </c>
      <c r="I503" s="49">
        <f t="shared" si="127"/>
        <v>412.4</v>
      </c>
      <c r="N503" s="7">
        <v>103.1</v>
      </c>
      <c r="O503" s="8">
        <v>412.4</v>
      </c>
      <c r="P503" s="7">
        <f t="shared" si="128"/>
        <v>0</v>
      </c>
    </row>
    <row r="504" spans="1:16" ht="60" x14ac:dyDescent="0.25">
      <c r="A504" s="32" t="s">
        <v>910</v>
      </c>
      <c r="B504" s="33" t="s">
        <v>911</v>
      </c>
      <c r="C504" s="34" t="s">
        <v>912</v>
      </c>
      <c r="D504" s="32">
        <v>1</v>
      </c>
      <c r="E504" s="32" t="s">
        <v>2</v>
      </c>
      <c r="F504" s="15">
        <v>43.38</v>
      </c>
      <c r="G504" s="47">
        <f t="shared" si="129"/>
        <v>0.23069999999999991</v>
      </c>
      <c r="H504" s="49">
        <f t="shared" si="130"/>
        <v>53.39</v>
      </c>
      <c r="I504" s="49">
        <f t="shared" si="127"/>
        <v>53.39</v>
      </c>
      <c r="N504" s="7">
        <v>53.39</v>
      </c>
      <c r="O504" s="8">
        <v>53.39</v>
      </c>
      <c r="P504" s="7">
        <f t="shared" si="128"/>
        <v>0</v>
      </c>
    </row>
    <row r="505" spans="1:16" ht="60" x14ac:dyDescent="0.25">
      <c r="A505" s="32" t="s">
        <v>913</v>
      </c>
      <c r="B505" s="33" t="s">
        <v>914</v>
      </c>
      <c r="C505" s="34" t="s">
        <v>915</v>
      </c>
      <c r="D505" s="32">
        <v>8</v>
      </c>
      <c r="E505" s="32" t="s">
        <v>2</v>
      </c>
      <c r="F505" s="15">
        <v>23.36</v>
      </c>
      <c r="G505" s="47">
        <f t="shared" si="129"/>
        <v>0.23069999999999991</v>
      </c>
      <c r="H505" s="49">
        <f t="shared" si="130"/>
        <v>28.75</v>
      </c>
      <c r="I505" s="49">
        <f t="shared" si="127"/>
        <v>230</v>
      </c>
      <c r="N505" s="7">
        <v>28.75</v>
      </c>
      <c r="O505" s="8">
        <v>230</v>
      </c>
      <c r="P505" s="7">
        <f t="shared" si="128"/>
        <v>0</v>
      </c>
    </row>
    <row r="506" spans="1:16" ht="60" x14ac:dyDescent="0.25">
      <c r="A506" s="32" t="s">
        <v>916</v>
      </c>
      <c r="B506" s="33" t="s">
        <v>917</v>
      </c>
      <c r="C506" s="34" t="s">
        <v>918</v>
      </c>
      <c r="D506" s="32">
        <v>2</v>
      </c>
      <c r="E506" s="32" t="s">
        <v>2</v>
      </c>
      <c r="F506" s="15">
        <v>52.05</v>
      </c>
      <c r="G506" s="47">
        <f t="shared" si="129"/>
        <v>0.23069999999999991</v>
      </c>
      <c r="H506" s="49">
        <f t="shared" si="130"/>
        <v>64.06</v>
      </c>
      <c r="I506" s="49">
        <f t="shared" si="127"/>
        <v>128.12</v>
      </c>
      <c r="N506" s="7">
        <v>64.06</v>
      </c>
      <c r="O506" s="8">
        <v>128.12</v>
      </c>
      <c r="P506" s="7">
        <f t="shared" si="128"/>
        <v>0</v>
      </c>
    </row>
    <row r="507" spans="1:16" ht="60" x14ac:dyDescent="0.25">
      <c r="A507" s="32" t="s">
        <v>919</v>
      </c>
      <c r="B507" s="33" t="s">
        <v>920</v>
      </c>
      <c r="C507" s="34" t="s">
        <v>921</v>
      </c>
      <c r="D507" s="32">
        <v>6</v>
      </c>
      <c r="E507" s="32" t="s">
        <v>2</v>
      </c>
      <c r="F507" s="15">
        <v>52.05</v>
      </c>
      <c r="G507" s="47">
        <f t="shared" si="129"/>
        <v>0.23069999999999991</v>
      </c>
      <c r="H507" s="49">
        <f t="shared" si="130"/>
        <v>64.06</v>
      </c>
      <c r="I507" s="49">
        <f t="shared" si="127"/>
        <v>384.36</v>
      </c>
      <c r="N507" s="7">
        <v>64.06</v>
      </c>
      <c r="O507" s="8">
        <v>384.36</v>
      </c>
      <c r="P507" s="7">
        <f t="shared" si="128"/>
        <v>0</v>
      </c>
    </row>
    <row r="508" spans="1:16" ht="60" x14ac:dyDescent="0.25">
      <c r="A508" s="32" t="s">
        <v>922</v>
      </c>
      <c r="B508" s="33" t="s">
        <v>923</v>
      </c>
      <c r="C508" s="34" t="s">
        <v>924</v>
      </c>
      <c r="D508" s="32">
        <v>2</v>
      </c>
      <c r="E508" s="32" t="s">
        <v>2</v>
      </c>
      <c r="F508" s="15">
        <v>35.159999999999997</v>
      </c>
      <c r="G508" s="47">
        <f t="shared" si="129"/>
        <v>0.23069999999999991</v>
      </c>
      <c r="H508" s="49">
        <f t="shared" si="130"/>
        <v>43.27</v>
      </c>
      <c r="I508" s="49">
        <f t="shared" si="127"/>
        <v>86.54</v>
      </c>
      <c r="N508" s="7">
        <v>43.27</v>
      </c>
      <c r="O508" s="8">
        <v>86.54</v>
      </c>
      <c r="P508" s="7">
        <f t="shared" si="128"/>
        <v>0</v>
      </c>
    </row>
    <row r="509" spans="1:16" ht="45" x14ac:dyDescent="0.25">
      <c r="A509" s="32" t="s">
        <v>925</v>
      </c>
      <c r="B509" s="33" t="s">
        <v>926</v>
      </c>
      <c r="C509" s="34" t="s">
        <v>927</v>
      </c>
      <c r="D509" s="32">
        <v>0.24</v>
      </c>
      <c r="E509" s="32" t="s">
        <v>1</v>
      </c>
      <c r="F509" s="15">
        <v>503.03</v>
      </c>
      <c r="G509" s="47">
        <f t="shared" si="129"/>
        <v>0.23069999999999991</v>
      </c>
      <c r="H509" s="49">
        <f t="shared" si="130"/>
        <v>619.08000000000004</v>
      </c>
      <c r="I509" s="49">
        <f t="shared" si="127"/>
        <v>148.58000000000001</v>
      </c>
      <c r="N509" s="7">
        <v>619.08000000000004</v>
      </c>
      <c r="O509" s="8">
        <v>148.58000000000001</v>
      </c>
      <c r="P509" s="7">
        <f t="shared" si="128"/>
        <v>0</v>
      </c>
    </row>
    <row r="510" spans="1:16" x14ac:dyDescent="0.25">
      <c r="F510" s="20"/>
      <c r="G510" s="50"/>
      <c r="H510" s="51"/>
      <c r="I510" s="51"/>
    </row>
    <row r="511" spans="1:16" x14ac:dyDescent="0.25">
      <c r="F511" s="20"/>
      <c r="G511" s="50"/>
      <c r="H511" s="51"/>
      <c r="I511" s="51"/>
    </row>
    <row r="512" spans="1:16" s="18" customFormat="1" ht="30" x14ac:dyDescent="0.25">
      <c r="A512" s="25">
        <v>47</v>
      </c>
      <c r="B512" s="26"/>
      <c r="C512" s="27" t="s">
        <v>928</v>
      </c>
      <c r="D512" s="36"/>
      <c r="E512" s="36"/>
      <c r="F512" s="12"/>
      <c r="G512" s="36"/>
      <c r="H512" s="36"/>
      <c r="I512" s="54">
        <f>ROUND(SUM(I514:I515),2)</f>
        <v>3004.18</v>
      </c>
      <c r="N512" s="13"/>
      <c r="O512" s="13">
        <v>3004.18</v>
      </c>
      <c r="P512" s="16">
        <f>I512-O512</f>
        <v>0</v>
      </c>
    </row>
    <row r="513" spans="1:16" x14ac:dyDescent="0.25">
      <c r="I513" s="10">
        <v>1.2306999999999999</v>
      </c>
      <c r="P513" s="19"/>
    </row>
    <row r="514" spans="1:16" ht="45" x14ac:dyDescent="0.25">
      <c r="A514" s="32" t="s">
        <v>929</v>
      </c>
      <c r="B514" s="33" t="s">
        <v>930</v>
      </c>
      <c r="C514" s="34" t="s">
        <v>931</v>
      </c>
      <c r="D514" s="32">
        <v>6</v>
      </c>
      <c r="E514" s="32" t="s">
        <v>2</v>
      </c>
      <c r="F514" s="15">
        <v>233.74</v>
      </c>
      <c r="G514" s="47">
        <f>$I$513-1</f>
        <v>0.23069999999999991</v>
      </c>
      <c r="H514" s="49">
        <f>ROUND(F514*$I$513,2)</f>
        <v>287.66000000000003</v>
      </c>
      <c r="I514" s="49">
        <f>ROUND(H514*D514,2)</f>
        <v>1725.96</v>
      </c>
      <c r="N514" s="7">
        <v>287.66000000000003</v>
      </c>
      <c r="O514" s="8">
        <v>1725.96</v>
      </c>
      <c r="P514" s="7">
        <f t="shared" ref="P514:P515" si="131">O514-I514</f>
        <v>0</v>
      </c>
    </row>
    <row r="515" spans="1:16" ht="60" x14ac:dyDescent="0.25">
      <c r="A515" s="32" t="s">
        <v>932</v>
      </c>
      <c r="B515" s="33" t="s">
        <v>933</v>
      </c>
      <c r="C515" s="34" t="s">
        <v>934</v>
      </c>
      <c r="D515" s="32">
        <v>2</v>
      </c>
      <c r="E515" s="32" t="s">
        <v>2</v>
      </c>
      <c r="F515" s="15">
        <v>519.30999999999995</v>
      </c>
      <c r="G515" s="47">
        <f>$I$513-1</f>
        <v>0.23069999999999991</v>
      </c>
      <c r="H515" s="49">
        <f>ROUND(F515*$I$513,2)</f>
        <v>639.11</v>
      </c>
      <c r="I515" s="49">
        <f>ROUND(H515*D515,2)</f>
        <v>1278.22</v>
      </c>
      <c r="N515" s="7">
        <v>639.11</v>
      </c>
      <c r="O515" s="8">
        <v>1278.22</v>
      </c>
      <c r="P515" s="7">
        <f t="shared" si="131"/>
        <v>0</v>
      </c>
    </row>
    <row r="516" spans="1:16" x14ac:dyDescent="0.25">
      <c r="F516" s="20"/>
      <c r="G516" s="50"/>
      <c r="H516" s="51"/>
      <c r="I516" s="51"/>
    </row>
    <row r="517" spans="1:16" x14ac:dyDescent="0.25">
      <c r="F517" s="20"/>
      <c r="G517" s="50"/>
      <c r="H517" s="51"/>
      <c r="I517" s="51"/>
    </row>
    <row r="518" spans="1:16" s="18" customFormat="1" ht="30" x14ac:dyDescent="0.25">
      <c r="A518" s="25">
        <v>48</v>
      </c>
      <c r="B518" s="26"/>
      <c r="C518" s="27" t="s">
        <v>935</v>
      </c>
      <c r="D518" s="36"/>
      <c r="E518" s="36"/>
      <c r="F518" s="12"/>
      <c r="G518" s="36"/>
      <c r="H518" s="36"/>
      <c r="I518" s="54">
        <f>ROUND(SUM(I520:I522),2)</f>
        <v>3188.2</v>
      </c>
      <c r="N518" s="13"/>
      <c r="O518" s="13">
        <v>3188.2</v>
      </c>
      <c r="P518" s="16">
        <f>I518-O518</f>
        <v>0</v>
      </c>
    </row>
    <row r="519" spans="1:16" x14ac:dyDescent="0.25">
      <c r="I519" s="10">
        <v>1.2306999999999999</v>
      </c>
      <c r="P519" s="19"/>
    </row>
    <row r="520" spans="1:16" ht="45" x14ac:dyDescent="0.25">
      <c r="A520" s="32" t="s">
        <v>936</v>
      </c>
      <c r="B520" s="33" t="s">
        <v>937</v>
      </c>
      <c r="C520" s="34" t="s">
        <v>938</v>
      </c>
      <c r="D520" s="32">
        <v>35</v>
      </c>
      <c r="E520" s="32" t="s">
        <v>2</v>
      </c>
      <c r="F520" s="15">
        <v>19.399999999999999</v>
      </c>
      <c r="G520" s="47">
        <f>$I$519-1</f>
        <v>0.23069999999999991</v>
      </c>
      <c r="H520" s="49">
        <f>ROUND(F520*$I$519,2)</f>
        <v>23.88</v>
      </c>
      <c r="I520" s="49">
        <f>ROUND(H520*D520,2)</f>
        <v>835.8</v>
      </c>
      <c r="N520" s="7">
        <v>23.88</v>
      </c>
      <c r="O520" s="8">
        <v>835.8</v>
      </c>
      <c r="P520" s="7">
        <f t="shared" ref="P520:P522" si="132">O520-I520</f>
        <v>0</v>
      </c>
    </row>
    <row r="521" spans="1:16" ht="45" x14ac:dyDescent="0.25">
      <c r="A521" s="32" t="s">
        <v>939</v>
      </c>
      <c r="B521" s="33" t="s">
        <v>940</v>
      </c>
      <c r="C521" s="34" t="s">
        <v>941</v>
      </c>
      <c r="D521" s="32">
        <v>44</v>
      </c>
      <c r="E521" s="32" t="s">
        <v>2</v>
      </c>
      <c r="F521" s="15">
        <v>31.02</v>
      </c>
      <c r="G521" s="47">
        <f t="shared" ref="G521:G522" si="133">$I$519-1</f>
        <v>0.23069999999999991</v>
      </c>
      <c r="H521" s="49">
        <f t="shared" ref="H521:H522" si="134">ROUND(F521*$I$519,2)</f>
        <v>38.18</v>
      </c>
      <c r="I521" s="49">
        <f>ROUND(H521*D521,2)</f>
        <v>1679.92</v>
      </c>
      <c r="N521" s="7">
        <v>38.18</v>
      </c>
      <c r="O521" s="8">
        <v>1679.92</v>
      </c>
      <c r="P521" s="7">
        <f t="shared" si="132"/>
        <v>0</v>
      </c>
    </row>
    <row r="522" spans="1:16" ht="60" x14ac:dyDescent="0.25">
      <c r="A522" s="32" t="s">
        <v>942</v>
      </c>
      <c r="B522" s="33" t="s">
        <v>943</v>
      </c>
      <c r="C522" s="34" t="s">
        <v>944</v>
      </c>
      <c r="D522" s="32">
        <v>8</v>
      </c>
      <c r="E522" s="32" t="s">
        <v>2</v>
      </c>
      <c r="F522" s="15">
        <v>68.3</v>
      </c>
      <c r="G522" s="47">
        <f t="shared" si="133"/>
        <v>0.23069999999999991</v>
      </c>
      <c r="H522" s="49">
        <f t="shared" si="134"/>
        <v>84.06</v>
      </c>
      <c r="I522" s="49">
        <f>ROUND(H522*D522,2)</f>
        <v>672.48</v>
      </c>
      <c r="N522" s="7">
        <v>84.06</v>
      </c>
      <c r="O522" s="8">
        <v>672.48</v>
      </c>
      <c r="P522" s="7">
        <f t="shared" si="132"/>
        <v>0</v>
      </c>
    </row>
    <row r="523" spans="1:16" x14ac:dyDescent="0.25">
      <c r="F523" s="20"/>
      <c r="G523" s="50"/>
      <c r="H523" s="51"/>
      <c r="I523" s="51"/>
    </row>
    <row r="524" spans="1:16" x14ac:dyDescent="0.25">
      <c r="F524" s="20"/>
      <c r="G524" s="50"/>
      <c r="H524" s="51"/>
      <c r="I524" s="51"/>
    </row>
    <row r="525" spans="1:16" s="18" customFormat="1" x14ac:dyDescent="0.25">
      <c r="A525" s="25">
        <v>49</v>
      </c>
      <c r="B525" s="26"/>
      <c r="C525" s="27" t="s">
        <v>945</v>
      </c>
      <c r="D525" s="36"/>
      <c r="E525" s="36"/>
      <c r="F525" s="12"/>
      <c r="G525" s="36"/>
      <c r="H525" s="36"/>
      <c r="I525" s="54">
        <f>ROUND(SUM(I527:I529),2)</f>
        <v>3367.39</v>
      </c>
      <c r="N525" s="13"/>
      <c r="O525" s="13">
        <v>3367.39</v>
      </c>
      <c r="P525" s="16">
        <f>I525-O525</f>
        <v>0</v>
      </c>
    </row>
    <row r="526" spans="1:16" s="18" customFormat="1" x14ac:dyDescent="0.25">
      <c r="A526" s="37"/>
      <c r="B526" s="38"/>
      <c r="C526" s="39"/>
      <c r="D526" s="37"/>
      <c r="E526" s="37"/>
      <c r="F526" s="14"/>
      <c r="G526" s="37"/>
      <c r="H526" s="37"/>
      <c r="I526" s="10">
        <v>1.2306999999999999</v>
      </c>
      <c r="N526" s="13"/>
      <c r="O526" s="13"/>
      <c r="P526" s="19"/>
    </row>
    <row r="527" spans="1:16" ht="75" x14ac:dyDescent="0.25">
      <c r="A527" s="32" t="s">
        <v>946</v>
      </c>
      <c r="B527" s="33" t="s">
        <v>947</v>
      </c>
      <c r="C527" s="34" t="s">
        <v>948</v>
      </c>
      <c r="D527" s="32">
        <v>2</v>
      </c>
      <c r="E527" s="32" t="s">
        <v>2</v>
      </c>
      <c r="F527" s="15">
        <v>501.16</v>
      </c>
      <c r="G527" s="47">
        <f>$I$526-1</f>
        <v>0.23069999999999991</v>
      </c>
      <c r="H527" s="49">
        <f>ROUND(F527*$I$526,2)</f>
        <v>616.78</v>
      </c>
      <c r="I527" s="49">
        <f>ROUND(H527*D527,2)</f>
        <v>1233.56</v>
      </c>
      <c r="N527" s="7">
        <v>616.78</v>
      </c>
      <c r="O527" s="8">
        <v>1233.56</v>
      </c>
      <c r="P527" s="7">
        <f t="shared" ref="P527:P529" si="135">O527-I527</f>
        <v>0</v>
      </c>
    </row>
    <row r="528" spans="1:16" ht="75" x14ac:dyDescent="0.25">
      <c r="A528" s="32" t="s">
        <v>949</v>
      </c>
      <c r="B528" s="33" t="s">
        <v>950</v>
      </c>
      <c r="C528" s="34" t="s">
        <v>951</v>
      </c>
      <c r="D528" s="32">
        <v>3</v>
      </c>
      <c r="E528" s="32" t="s">
        <v>2</v>
      </c>
      <c r="F528" s="15">
        <v>525.55999999999995</v>
      </c>
      <c r="G528" s="47">
        <f t="shared" ref="G528:G529" si="136">$I$526-1</f>
        <v>0.23069999999999991</v>
      </c>
      <c r="H528" s="49">
        <f t="shared" ref="H528:H529" si="137">ROUND(F528*$I$526,2)</f>
        <v>646.80999999999995</v>
      </c>
      <c r="I528" s="49">
        <f>ROUND(H528*D528,2)</f>
        <v>1940.43</v>
      </c>
      <c r="N528" s="7">
        <v>646.80999999999995</v>
      </c>
      <c r="O528" s="8">
        <v>1940.43</v>
      </c>
      <c r="P528" s="7">
        <f t="shared" si="135"/>
        <v>0</v>
      </c>
    </row>
    <row r="529" spans="1:16" ht="45" x14ac:dyDescent="0.25">
      <c r="A529" s="32" t="s">
        <v>952</v>
      </c>
      <c r="B529" s="33" t="s">
        <v>953</v>
      </c>
      <c r="C529" s="34" t="s">
        <v>954</v>
      </c>
      <c r="D529" s="32">
        <v>1</v>
      </c>
      <c r="E529" s="32" t="s">
        <v>2</v>
      </c>
      <c r="F529" s="15">
        <v>157.15</v>
      </c>
      <c r="G529" s="47">
        <f t="shared" si="136"/>
        <v>0.23069999999999991</v>
      </c>
      <c r="H529" s="49">
        <f t="shared" si="137"/>
        <v>193.4</v>
      </c>
      <c r="I529" s="49">
        <f>ROUND(H529*D529,2)</f>
        <v>193.4</v>
      </c>
      <c r="N529" s="7">
        <v>193.4</v>
      </c>
      <c r="O529" s="8">
        <v>193.4</v>
      </c>
      <c r="P529" s="7">
        <f t="shared" si="135"/>
        <v>0</v>
      </c>
    </row>
    <row r="532" spans="1:16" s="18" customFormat="1" ht="30" x14ac:dyDescent="0.25">
      <c r="A532" s="25">
        <v>50</v>
      </c>
      <c r="B532" s="26"/>
      <c r="C532" s="27" t="s">
        <v>955</v>
      </c>
      <c r="D532" s="36"/>
      <c r="E532" s="36"/>
      <c r="F532" s="12"/>
      <c r="G532" s="36"/>
      <c r="H532" s="36"/>
      <c r="I532" s="54">
        <f>ROUND(SUM(I534:I547),2)</f>
        <v>23119.33</v>
      </c>
      <c r="N532" s="13"/>
      <c r="O532" s="13">
        <v>23119.33</v>
      </c>
      <c r="P532" s="16">
        <f>I532-O532</f>
        <v>0</v>
      </c>
    </row>
    <row r="533" spans="1:16" x14ac:dyDescent="0.25">
      <c r="I533" s="10">
        <v>1.2306999999999999</v>
      </c>
      <c r="P533" s="19"/>
    </row>
    <row r="534" spans="1:16" ht="45" x14ac:dyDescent="0.25">
      <c r="A534" s="32" t="s">
        <v>956</v>
      </c>
      <c r="B534" s="33" t="s">
        <v>957</v>
      </c>
      <c r="C534" s="34" t="s">
        <v>958</v>
      </c>
      <c r="D534" s="32">
        <v>57</v>
      </c>
      <c r="E534" s="32" t="s">
        <v>2</v>
      </c>
      <c r="F534" s="15">
        <v>17.29</v>
      </c>
      <c r="G534" s="47">
        <f>$I$533-1</f>
        <v>0.23069999999999991</v>
      </c>
      <c r="H534" s="49">
        <f>ROUND(F534*$I$533,2)</f>
        <v>21.28</v>
      </c>
      <c r="I534" s="49">
        <f t="shared" ref="I534:I547" si="138">ROUND(H534*D534,2)</f>
        <v>1212.96</v>
      </c>
      <c r="N534" s="7">
        <v>21.28</v>
      </c>
      <c r="O534" s="8">
        <v>1212.96</v>
      </c>
      <c r="P534" s="7">
        <f t="shared" ref="P534:P547" si="139">O534-I534</f>
        <v>0</v>
      </c>
    </row>
    <row r="535" spans="1:16" ht="45" x14ac:dyDescent="0.25">
      <c r="A535" s="32" t="s">
        <v>959</v>
      </c>
      <c r="B535" s="33" t="s">
        <v>960</v>
      </c>
      <c r="C535" s="34" t="s">
        <v>961</v>
      </c>
      <c r="D535" s="32">
        <v>8</v>
      </c>
      <c r="E535" s="32" t="s">
        <v>2</v>
      </c>
      <c r="F535" s="15">
        <v>17.920000000000002</v>
      </c>
      <c r="G535" s="47">
        <f t="shared" ref="G535:G547" si="140">$I$533-1</f>
        <v>0.23069999999999991</v>
      </c>
      <c r="H535" s="49">
        <f t="shared" ref="H535:H547" si="141">ROUND(F535*$I$533,2)</f>
        <v>22.05</v>
      </c>
      <c r="I535" s="49">
        <f t="shared" si="138"/>
        <v>176.4</v>
      </c>
      <c r="N535" s="7">
        <v>22.05</v>
      </c>
      <c r="O535" s="8">
        <v>176.4</v>
      </c>
      <c r="P535" s="7">
        <f t="shared" si="139"/>
        <v>0</v>
      </c>
    </row>
    <row r="536" spans="1:16" ht="45" x14ac:dyDescent="0.25">
      <c r="A536" s="32" t="s">
        <v>962</v>
      </c>
      <c r="B536" s="33" t="s">
        <v>963</v>
      </c>
      <c r="C536" s="34" t="s">
        <v>964</v>
      </c>
      <c r="D536" s="32">
        <v>4</v>
      </c>
      <c r="E536" s="32" t="s">
        <v>2</v>
      </c>
      <c r="F536" s="15">
        <v>19.309999999999999</v>
      </c>
      <c r="G536" s="47">
        <f t="shared" si="140"/>
        <v>0.23069999999999991</v>
      </c>
      <c r="H536" s="49">
        <f t="shared" si="141"/>
        <v>23.76</v>
      </c>
      <c r="I536" s="49">
        <f t="shared" si="138"/>
        <v>95.04</v>
      </c>
      <c r="N536" s="7">
        <v>23.76</v>
      </c>
      <c r="O536" s="8">
        <v>95.04</v>
      </c>
      <c r="P536" s="7">
        <f t="shared" si="139"/>
        <v>0</v>
      </c>
    </row>
    <row r="537" spans="1:16" ht="45" x14ac:dyDescent="0.25">
      <c r="A537" s="32" t="s">
        <v>965</v>
      </c>
      <c r="B537" s="33" t="s">
        <v>966</v>
      </c>
      <c r="C537" s="34" t="s">
        <v>967</v>
      </c>
      <c r="D537" s="32">
        <v>18</v>
      </c>
      <c r="E537" s="32" t="s">
        <v>2</v>
      </c>
      <c r="F537" s="15">
        <v>91.22</v>
      </c>
      <c r="G537" s="47">
        <f t="shared" si="140"/>
        <v>0.23069999999999991</v>
      </c>
      <c r="H537" s="49">
        <f t="shared" si="141"/>
        <v>112.26</v>
      </c>
      <c r="I537" s="49">
        <f t="shared" si="138"/>
        <v>2020.68</v>
      </c>
      <c r="N537" s="7">
        <v>112.26</v>
      </c>
      <c r="O537" s="8">
        <v>2020.68</v>
      </c>
      <c r="P537" s="7">
        <f t="shared" si="139"/>
        <v>0</v>
      </c>
    </row>
    <row r="538" spans="1:16" ht="45" x14ac:dyDescent="0.25">
      <c r="A538" s="32" t="s">
        <v>968</v>
      </c>
      <c r="B538" s="33" t="s">
        <v>969</v>
      </c>
      <c r="C538" s="34" t="s">
        <v>970</v>
      </c>
      <c r="D538" s="32">
        <v>4</v>
      </c>
      <c r="E538" s="32" t="s">
        <v>2</v>
      </c>
      <c r="F538" s="15">
        <v>94.48</v>
      </c>
      <c r="G538" s="47">
        <f t="shared" si="140"/>
        <v>0.23069999999999991</v>
      </c>
      <c r="H538" s="49">
        <f t="shared" si="141"/>
        <v>116.28</v>
      </c>
      <c r="I538" s="49">
        <f t="shared" si="138"/>
        <v>465.12</v>
      </c>
      <c r="N538" s="7">
        <v>116.28</v>
      </c>
      <c r="O538" s="8">
        <v>465.12</v>
      </c>
      <c r="P538" s="7">
        <f t="shared" si="139"/>
        <v>0</v>
      </c>
    </row>
    <row r="539" spans="1:16" ht="45" x14ac:dyDescent="0.25">
      <c r="A539" s="32" t="s">
        <v>971</v>
      </c>
      <c r="B539" s="33" t="s">
        <v>972</v>
      </c>
      <c r="C539" s="34" t="s">
        <v>973</v>
      </c>
      <c r="D539" s="32">
        <v>1</v>
      </c>
      <c r="E539" s="32" t="s">
        <v>2</v>
      </c>
      <c r="F539" s="15">
        <v>98.13</v>
      </c>
      <c r="G539" s="47">
        <f t="shared" si="140"/>
        <v>0.23069999999999991</v>
      </c>
      <c r="H539" s="49">
        <f t="shared" si="141"/>
        <v>120.77</v>
      </c>
      <c r="I539" s="49">
        <f t="shared" si="138"/>
        <v>120.77</v>
      </c>
      <c r="N539" s="7">
        <v>120.77</v>
      </c>
      <c r="O539" s="8">
        <v>120.77</v>
      </c>
      <c r="P539" s="7">
        <f t="shared" si="139"/>
        <v>0</v>
      </c>
    </row>
    <row r="540" spans="1:16" ht="45" x14ac:dyDescent="0.25">
      <c r="A540" s="32" t="s">
        <v>974</v>
      </c>
      <c r="B540" s="33" t="s">
        <v>975</v>
      </c>
      <c r="C540" s="34" t="s">
        <v>976</v>
      </c>
      <c r="D540" s="32">
        <v>2</v>
      </c>
      <c r="E540" s="32" t="s">
        <v>2</v>
      </c>
      <c r="F540" s="15">
        <v>114.63</v>
      </c>
      <c r="G540" s="47">
        <f t="shared" si="140"/>
        <v>0.23069999999999991</v>
      </c>
      <c r="H540" s="49">
        <f t="shared" si="141"/>
        <v>141.08000000000001</v>
      </c>
      <c r="I540" s="49">
        <f t="shared" si="138"/>
        <v>282.16000000000003</v>
      </c>
      <c r="N540" s="7">
        <v>141.08000000000001</v>
      </c>
      <c r="O540" s="8">
        <v>282.16000000000003</v>
      </c>
      <c r="P540" s="7">
        <f t="shared" si="139"/>
        <v>0</v>
      </c>
    </row>
    <row r="541" spans="1:16" ht="45" x14ac:dyDescent="0.25">
      <c r="A541" s="32" t="s">
        <v>977</v>
      </c>
      <c r="B541" s="33" t="s">
        <v>978</v>
      </c>
      <c r="C541" s="34" t="s">
        <v>979</v>
      </c>
      <c r="D541" s="32">
        <v>2</v>
      </c>
      <c r="E541" s="32" t="s">
        <v>2</v>
      </c>
      <c r="F541" s="15">
        <v>136.54</v>
      </c>
      <c r="G541" s="47">
        <f t="shared" si="140"/>
        <v>0.23069999999999991</v>
      </c>
      <c r="H541" s="49">
        <f t="shared" si="141"/>
        <v>168.04</v>
      </c>
      <c r="I541" s="49">
        <f t="shared" si="138"/>
        <v>336.08</v>
      </c>
      <c r="N541" s="7">
        <v>168.04</v>
      </c>
      <c r="O541" s="8">
        <v>336.08</v>
      </c>
      <c r="P541" s="7">
        <f t="shared" si="139"/>
        <v>0</v>
      </c>
    </row>
    <row r="542" spans="1:16" ht="45" x14ac:dyDescent="0.25">
      <c r="A542" s="32" t="s">
        <v>980</v>
      </c>
      <c r="B542" s="33" t="s">
        <v>981</v>
      </c>
      <c r="C542" s="34" t="s">
        <v>982</v>
      </c>
      <c r="D542" s="32">
        <v>8</v>
      </c>
      <c r="E542" s="32" t="s">
        <v>2</v>
      </c>
      <c r="F542" s="15">
        <v>224.46</v>
      </c>
      <c r="G542" s="47">
        <f t="shared" si="140"/>
        <v>0.23069999999999991</v>
      </c>
      <c r="H542" s="49">
        <f t="shared" si="141"/>
        <v>276.24</v>
      </c>
      <c r="I542" s="49">
        <f t="shared" si="138"/>
        <v>2209.92</v>
      </c>
      <c r="N542" s="7">
        <v>276.24</v>
      </c>
      <c r="O542" s="8">
        <v>2209.92</v>
      </c>
      <c r="P542" s="7">
        <f t="shared" si="139"/>
        <v>0</v>
      </c>
    </row>
    <row r="543" spans="1:16" ht="45" x14ac:dyDescent="0.25">
      <c r="A543" s="32" t="s">
        <v>983</v>
      </c>
      <c r="B543" s="33" t="s">
        <v>984</v>
      </c>
      <c r="C543" s="34" t="s">
        <v>985</v>
      </c>
      <c r="D543" s="32">
        <v>2</v>
      </c>
      <c r="E543" s="32" t="s">
        <v>2</v>
      </c>
      <c r="F543" s="15">
        <v>2093.69</v>
      </c>
      <c r="G543" s="47">
        <f t="shared" si="140"/>
        <v>0.23069999999999991</v>
      </c>
      <c r="H543" s="49">
        <f t="shared" si="141"/>
        <v>2576.6999999999998</v>
      </c>
      <c r="I543" s="49">
        <f t="shared" si="138"/>
        <v>5153.3999999999996</v>
      </c>
      <c r="N543" s="7">
        <v>2576.6999999999998</v>
      </c>
      <c r="O543" s="8">
        <v>5153.3999999999996</v>
      </c>
      <c r="P543" s="7">
        <f t="shared" si="139"/>
        <v>0</v>
      </c>
    </row>
    <row r="544" spans="1:16" ht="30" x14ac:dyDescent="0.25">
      <c r="A544" s="32" t="s">
        <v>986</v>
      </c>
      <c r="B544" s="33" t="s">
        <v>987</v>
      </c>
      <c r="C544" s="34" t="s">
        <v>988</v>
      </c>
      <c r="D544" s="32">
        <v>1</v>
      </c>
      <c r="E544" s="32" t="s">
        <v>2</v>
      </c>
      <c r="F544" s="15">
        <v>237.09</v>
      </c>
      <c r="G544" s="47">
        <f t="shared" si="140"/>
        <v>0.23069999999999991</v>
      </c>
      <c r="H544" s="49">
        <f t="shared" si="141"/>
        <v>291.79000000000002</v>
      </c>
      <c r="I544" s="49">
        <f t="shared" si="138"/>
        <v>291.79000000000002</v>
      </c>
      <c r="N544" s="7">
        <v>291.79000000000002</v>
      </c>
      <c r="O544" s="8">
        <v>291.79000000000002</v>
      </c>
      <c r="P544" s="7">
        <f t="shared" si="139"/>
        <v>0</v>
      </c>
    </row>
    <row r="545" spans="1:16" ht="45" x14ac:dyDescent="0.25">
      <c r="A545" s="32" t="s">
        <v>989</v>
      </c>
      <c r="B545" s="33" t="s">
        <v>990</v>
      </c>
      <c r="C545" s="34" t="s">
        <v>991</v>
      </c>
      <c r="D545" s="32">
        <v>5</v>
      </c>
      <c r="E545" s="32" t="s">
        <v>2</v>
      </c>
      <c r="F545" s="15">
        <v>452.24</v>
      </c>
      <c r="G545" s="47">
        <f t="shared" si="140"/>
        <v>0.23069999999999991</v>
      </c>
      <c r="H545" s="49">
        <f t="shared" si="141"/>
        <v>556.57000000000005</v>
      </c>
      <c r="I545" s="49">
        <f t="shared" si="138"/>
        <v>2782.85</v>
      </c>
      <c r="N545" s="7">
        <v>556.57000000000005</v>
      </c>
      <c r="O545" s="8">
        <v>2782.85</v>
      </c>
      <c r="P545" s="7">
        <f t="shared" si="139"/>
        <v>0</v>
      </c>
    </row>
    <row r="546" spans="1:16" ht="30" x14ac:dyDescent="0.25">
      <c r="A546" s="32" t="s">
        <v>992</v>
      </c>
      <c r="B546" s="33" t="s">
        <v>993</v>
      </c>
      <c r="C546" s="34" t="s">
        <v>994</v>
      </c>
      <c r="D546" s="32">
        <v>24</v>
      </c>
      <c r="E546" s="32" t="s">
        <v>2</v>
      </c>
      <c r="F546" s="15">
        <v>172.52</v>
      </c>
      <c r="G546" s="47">
        <f t="shared" si="140"/>
        <v>0.23069999999999991</v>
      </c>
      <c r="H546" s="49">
        <f t="shared" si="141"/>
        <v>212.32</v>
      </c>
      <c r="I546" s="49">
        <f t="shared" si="138"/>
        <v>5095.68</v>
      </c>
      <c r="N546" s="7">
        <v>212.32</v>
      </c>
      <c r="O546" s="8">
        <v>5095.68</v>
      </c>
      <c r="P546" s="7">
        <f t="shared" si="139"/>
        <v>0</v>
      </c>
    </row>
    <row r="547" spans="1:16" ht="30" x14ac:dyDescent="0.25">
      <c r="A547" s="32" t="s">
        <v>995</v>
      </c>
      <c r="B547" s="33" t="s">
        <v>996</v>
      </c>
      <c r="C547" s="34" t="s">
        <v>997</v>
      </c>
      <c r="D547" s="32">
        <v>8</v>
      </c>
      <c r="E547" s="32" t="s">
        <v>2</v>
      </c>
      <c r="F547" s="15">
        <v>292.16000000000003</v>
      </c>
      <c r="G547" s="47">
        <f t="shared" si="140"/>
        <v>0.23069999999999991</v>
      </c>
      <c r="H547" s="49">
        <f t="shared" si="141"/>
        <v>359.56</v>
      </c>
      <c r="I547" s="49">
        <f t="shared" si="138"/>
        <v>2876.48</v>
      </c>
      <c r="N547" s="7">
        <v>359.56</v>
      </c>
      <c r="O547" s="8">
        <v>2876.48</v>
      </c>
      <c r="P547" s="7">
        <f t="shared" si="139"/>
        <v>0</v>
      </c>
    </row>
    <row r="548" spans="1:16" x14ac:dyDescent="0.25">
      <c r="F548" s="20"/>
      <c r="G548" s="50"/>
      <c r="H548" s="51"/>
      <c r="I548" s="51"/>
    </row>
    <row r="549" spans="1:16" x14ac:dyDescent="0.25">
      <c r="F549" s="20"/>
      <c r="G549" s="50"/>
      <c r="H549" s="51"/>
      <c r="I549" s="51"/>
    </row>
    <row r="550" spans="1:16" s="18" customFormat="1" ht="30" x14ac:dyDescent="0.25">
      <c r="A550" s="25">
        <v>51</v>
      </c>
      <c r="B550" s="26"/>
      <c r="C550" s="27" t="s">
        <v>998</v>
      </c>
      <c r="D550" s="36"/>
      <c r="E550" s="36"/>
      <c r="F550" s="12"/>
      <c r="G550" s="36"/>
      <c r="H550" s="36"/>
      <c r="I550" s="54">
        <f>ROUND(SUM(I552:I560),2)</f>
        <v>32707.52</v>
      </c>
      <c r="N550" s="13"/>
      <c r="O550" s="13">
        <v>32707.52</v>
      </c>
      <c r="P550" s="16">
        <f>I550-O550</f>
        <v>0</v>
      </c>
    </row>
    <row r="551" spans="1:16" x14ac:dyDescent="0.25">
      <c r="I551" s="10">
        <v>1.2306999999999999</v>
      </c>
      <c r="P551" s="19"/>
    </row>
    <row r="552" spans="1:16" ht="60" x14ac:dyDescent="0.25">
      <c r="A552" s="32" t="s">
        <v>999</v>
      </c>
      <c r="B552" s="33" t="s">
        <v>1000</v>
      </c>
      <c r="C552" s="34" t="s">
        <v>1001</v>
      </c>
      <c r="D552" s="32">
        <v>408.3</v>
      </c>
      <c r="E552" s="32" t="s">
        <v>3</v>
      </c>
      <c r="F552" s="15">
        <v>17.28</v>
      </c>
      <c r="G552" s="47">
        <f>$I$551-1</f>
        <v>0.23069999999999991</v>
      </c>
      <c r="H552" s="49">
        <f>ROUND(F552*$I$551,2)</f>
        <v>21.27</v>
      </c>
      <c r="I552" s="49">
        <f t="shared" ref="I552:I560" si="142">ROUND(H552*D552,2)</f>
        <v>8684.5400000000009</v>
      </c>
      <c r="N552" s="7">
        <v>21.27</v>
      </c>
      <c r="O552" s="8">
        <v>8684.5400000000009</v>
      </c>
      <c r="P552" s="7">
        <f t="shared" ref="P552:P560" si="143">O552-I552</f>
        <v>0</v>
      </c>
    </row>
    <row r="553" spans="1:16" ht="60" x14ac:dyDescent="0.25">
      <c r="A553" s="32" t="s">
        <v>1002</v>
      </c>
      <c r="B553" s="33" t="s">
        <v>1003</v>
      </c>
      <c r="C553" s="34" t="s">
        <v>1004</v>
      </c>
      <c r="D553" s="32">
        <v>174.4</v>
      </c>
      <c r="E553" s="32" t="s">
        <v>3</v>
      </c>
      <c r="F553" s="15">
        <v>20.170000000000002</v>
      </c>
      <c r="G553" s="47">
        <f t="shared" ref="G553:G560" si="144">$I$551-1</f>
        <v>0.23069999999999991</v>
      </c>
      <c r="H553" s="49">
        <f t="shared" ref="H553:H560" si="145">ROUND(F553*$I$551,2)</f>
        <v>24.82</v>
      </c>
      <c r="I553" s="49">
        <f t="shared" si="142"/>
        <v>4328.6099999999997</v>
      </c>
      <c r="N553" s="7">
        <v>24.82</v>
      </c>
      <c r="O553" s="8">
        <v>4328.6099999999997</v>
      </c>
      <c r="P553" s="7">
        <f t="shared" si="143"/>
        <v>0</v>
      </c>
    </row>
    <row r="554" spans="1:16" ht="60" x14ac:dyDescent="0.25">
      <c r="A554" s="32" t="s">
        <v>1005</v>
      </c>
      <c r="B554" s="33" t="s">
        <v>1006</v>
      </c>
      <c r="C554" s="34" t="s">
        <v>1007</v>
      </c>
      <c r="D554" s="32">
        <v>334.9</v>
      </c>
      <c r="E554" s="32" t="s">
        <v>3</v>
      </c>
      <c r="F554" s="15">
        <v>19.02</v>
      </c>
      <c r="G554" s="47">
        <f t="shared" si="144"/>
        <v>0.23069999999999991</v>
      </c>
      <c r="H554" s="49">
        <f t="shared" si="145"/>
        <v>23.41</v>
      </c>
      <c r="I554" s="49">
        <f t="shared" si="142"/>
        <v>7840.01</v>
      </c>
      <c r="N554" s="7">
        <v>23.41</v>
      </c>
      <c r="O554" s="8">
        <v>7840.01</v>
      </c>
      <c r="P554" s="7">
        <f t="shared" si="143"/>
        <v>0</v>
      </c>
    </row>
    <row r="555" spans="1:16" ht="60" x14ac:dyDescent="0.25">
      <c r="A555" s="32" t="s">
        <v>1008</v>
      </c>
      <c r="B555" s="33" t="s">
        <v>1009</v>
      </c>
      <c r="C555" s="34" t="s">
        <v>1010</v>
      </c>
      <c r="D555" s="32">
        <v>10.199999999999999</v>
      </c>
      <c r="E555" s="32" t="s">
        <v>3</v>
      </c>
      <c r="F555" s="15">
        <v>28.29</v>
      </c>
      <c r="G555" s="47">
        <f t="shared" si="144"/>
        <v>0.23069999999999991</v>
      </c>
      <c r="H555" s="49">
        <f t="shared" si="145"/>
        <v>34.82</v>
      </c>
      <c r="I555" s="49">
        <f t="shared" si="142"/>
        <v>355.16</v>
      </c>
      <c r="N555" s="7">
        <v>34.82</v>
      </c>
      <c r="O555" s="8">
        <v>355.16</v>
      </c>
      <c r="P555" s="7">
        <f t="shared" si="143"/>
        <v>0</v>
      </c>
    </row>
    <row r="556" spans="1:16" ht="60" x14ac:dyDescent="0.25">
      <c r="A556" s="32" t="s">
        <v>1011</v>
      </c>
      <c r="B556" s="33" t="s">
        <v>1012</v>
      </c>
      <c r="C556" s="34" t="s">
        <v>1013</v>
      </c>
      <c r="D556" s="32">
        <v>40</v>
      </c>
      <c r="E556" s="32" t="s">
        <v>3</v>
      </c>
      <c r="F556" s="15">
        <v>48.42</v>
      </c>
      <c r="G556" s="47">
        <f t="shared" si="144"/>
        <v>0.23069999999999991</v>
      </c>
      <c r="H556" s="49">
        <f t="shared" si="145"/>
        <v>59.59</v>
      </c>
      <c r="I556" s="49">
        <f t="shared" si="142"/>
        <v>2383.6</v>
      </c>
      <c r="N556" s="7">
        <v>59.59</v>
      </c>
      <c r="O556" s="8">
        <v>2383.6</v>
      </c>
      <c r="P556" s="7">
        <f t="shared" si="143"/>
        <v>0</v>
      </c>
    </row>
    <row r="557" spans="1:16" ht="45" x14ac:dyDescent="0.25">
      <c r="A557" s="32" t="s">
        <v>1014</v>
      </c>
      <c r="B557" s="33" t="s">
        <v>1015</v>
      </c>
      <c r="C557" s="34" t="s">
        <v>1016</v>
      </c>
      <c r="D557" s="32">
        <v>29.8</v>
      </c>
      <c r="E557" s="32" t="s">
        <v>3</v>
      </c>
      <c r="F557" s="15">
        <v>29.87</v>
      </c>
      <c r="G557" s="47">
        <f t="shared" si="144"/>
        <v>0.23069999999999991</v>
      </c>
      <c r="H557" s="49">
        <f t="shared" si="145"/>
        <v>36.76</v>
      </c>
      <c r="I557" s="49">
        <f t="shared" si="142"/>
        <v>1095.45</v>
      </c>
      <c r="N557" s="7">
        <v>36.76</v>
      </c>
      <c r="O557" s="8">
        <v>1095.45</v>
      </c>
      <c r="P557" s="7">
        <f t="shared" si="143"/>
        <v>0</v>
      </c>
    </row>
    <row r="558" spans="1:16" ht="60" x14ac:dyDescent="0.25">
      <c r="A558" s="32" t="s">
        <v>1017</v>
      </c>
      <c r="B558" s="33" t="s">
        <v>1018</v>
      </c>
      <c r="C558" s="34" t="s">
        <v>1019</v>
      </c>
      <c r="D558" s="32">
        <v>11</v>
      </c>
      <c r="E558" s="32" t="s">
        <v>2</v>
      </c>
      <c r="F558" s="15">
        <v>167.34</v>
      </c>
      <c r="G558" s="47">
        <f t="shared" si="144"/>
        <v>0.23069999999999991</v>
      </c>
      <c r="H558" s="49">
        <f t="shared" si="145"/>
        <v>205.95</v>
      </c>
      <c r="I558" s="49">
        <f t="shared" si="142"/>
        <v>2265.4499999999998</v>
      </c>
      <c r="N558" s="7">
        <v>205.95</v>
      </c>
      <c r="O558" s="8">
        <v>2265.4499999999998</v>
      </c>
      <c r="P558" s="7">
        <f t="shared" si="143"/>
        <v>0</v>
      </c>
    </row>
    <row r="559" spans="1:16" ht="45" x14ac:dyDescent="0.25">
      <c r="A559" s="32" t="s">
        <v>1020</v>
      </c>
      <c r="B559" s="33" t="s">
        <v>1021</v>
      </c>
      <c r="C559" s="34" t="s">
        <v>1022</v>
      </c>
      <c r="D559" s="32">
        <v>100</v>
      </c>
      <c r="E559" s="32" t="s">
        <v>2</v>
      </c>
      <c r="F559" s="15">
        <v>15.94</v>
      </c>
      <c r="G559" s="47">
        <f t="shared" si="144"/>
        <v>0.23069999999999991</v>
      </c>
      <c r="H559" s="49">
        <f t="shared" si="145"/>
        <v>19.62</v>
      </c>
      <c r="I559" s="49">
        <f t="shared" si="142"/>
        <v>1962</v>
      </c>
      <c r="N559" s="7">
        <v>19.62</v>
      </c>
      <c r="O559" s="8">
        <v>1962</v>
      </c>
      <c r="P559" s="7">
        <f t="shared" si="143"/>
        <v>0</v>
      </c>
    </row>
    <row r="560" spans="1:16" ht="45" x14ac:dyDescent="0.25">
      <c r="A560" s="32" t="s">
        <v>1023</v>
      </c>
      <c r="B560" s="33" t="s">
        <v>1024</v>
      </c>
      <c r="C560" s="34" t="s">
        <v>1025</v>
      </c>
      <c r="D560" s="32">
        <v>170</v>
      </c>
      <c r="E560" s="32" t="s">
        <v>2</v>
      </c>
      <c r="F560" s="15">
        <v>18.13</v>
      </c>
      <c r="G560" s="47">
        <f t="shared" si="144"/>
        <v>0.23069999999999991</v>
      </c>
      <c r="H560" s="49">
        <f t="shared" si="145"/>
        <v>22.31</v>
      </c>
      <c r="I560" s="49">
        <f t="shared" si="142"/>
        <v>3792.7</v>
      </c>
      <c r="N560" s="7">
        <v>22.31</v>
      </c>
      <c r="O560" s="8">
        <v>3792.7</v>
      </c>
      <c r="P560" s="7">
        <f t="shared" si="143"/>
        <v>0</v>
      </c>
    </row>
    <row r="561" spans="1:16" x14ac:dyDescent="0.25">
      <c r="F561" s="20"/>
      <c r="G561" s="50"/>
      <c r="H561" s="51"/>
      <c r="I561" s="51"/>
    </row>
    <row r="562" spans="1:16" x14ac:dyDescent="0.25">
      <c r="F562" s="20"/>
      <c r="G562" s="50"/>
      <c r="H562" s="51"/>
      <c r="I562" s="51"/>
    </row>
    <row r="563" spans="1:16" s="18" customFormat="1" ht="30" x14ac:dyDescent="0.25">
      <c r="A563" s="25">
        <v>52</v>
      </c>
      <c r="B563" s="26"/>
      <c r="C563" s="27" t="s">
        <v>1026</v>
      </c>
      <c r="D563" s="36"/>
      <c r="E563" s="36"/>
      <c r="F563" s="12"/>
      <c r="G563" s="36"/>
      <c r="H563" s="36"/>
      <c r="I563" s="54">
        <f>ROUND(SUM(I565:I575),2)</f>
        <v>174912.55</v>
      </c>
      <c r="N563" s="13"/>
      <c r="O563" s="13">
        <v>174912.55</v>
      </c>
      <c r="P563" s="16">
        <f>I563-O563</f>
        <v>0</v>
      </c>
    </row>
    <row r="564" spans="1:16" x14ac:dyDescent="0.25">
      <c r="I564" s="10">
        <v>1.2306999999999999</v>
      </c>
      <c r="P564" s="19"/>
    </row>
    <row r="565" spans="1:16" ht="60" x14ac:dyDescent="0.25">
      <c r="A565" s="32" t="s">
        <v>1027</v>
      </c>
      <c r="B565" s="33" t="s">
        <v>1028</v>
      </c>
      <c r="C565" s="34" t="s">
        <v>1029</v>
      </c>
      <c r="D565" s="40">
        <v>2858</v>
      </c>
      <c r="E565" s="32" t="s">
        <v>3</v>
      </c>
      <c r="F565" s="15">
        <v>4.28</v>
      </c>
      <c r="G565" s="47">
        <f>$I$564-1</f>
        <v>0.23069999999999991</v>
      </c>
      <c r="H565" s="49">
        <f>ROUND(F565*$I$564,2)</f>
        <v>5.27</v>
      </c>
      <c r="I565" s="49">
        <f t="shared" ref="I565:I575" si="146">ROUND(H565*D565,2)</f>
        <v>15061.66</v>
      </c>
      <c r="N565" s="7">
        <v>5.27</v>
      </c>
      <c r="O565" s="8">
        <v>15061.66</v>
      </c>
      <c r="P565" s="7">
        <f t="shared" ref="P565:P575" si="147">O565-I565</f>
        <v>0</v>
      </c>
    </row>
    <row r="566" spans="1:16" ht="60" x14ac:dyDescent="0.25">
      <c r="A566" s="32" t="s">
        <v>1030</v>
      </c>
      <c r="B566" s="33" t="s">
        <v>1031</v>
      </c>
      <c r="C566" s="34" t="s">
        <v>1032</v>
      </c>
      <c r="D566" s="40">
        <v>2309.3000000000002</v>
      </c>
      <c r="E566" s="32" t="s">
        <v>3</v>
      </c>
      <c r="F566" s="15">
        <v>6.63</v>
      </c>
      <c r="G566" s="47">
        <f t="shared" ref="G566:G575" si="148">$I$564-1</f>
        <v>0.23069999999999991</v>
      </c>
      <c r="H566" s="49">
        <f t="shared" ref="H566:H575" si="149">ROUND(F566*$I$564,2)</f>
        <v>8.16</v>
      </c>
      <c r="I566" s="49">
        <f t="shared" si="146"/>
        <v>18843.89</v>
      </c>
      <c r="N566" s="7">
        <v>8.16</v>
      </c>
      <c r="O566" s="8">
        <v>18843.89</v>
      </c>
      <c r="P566" s="7">
        <f t="shared" si="147"/>
        <v>0</v>
      </c>
    </row>
    <row r="567" spans="1:16" ht="60" x14ac:dyDescent="0.25">
      <c r="A567" s="32" t="s">
        <v>1033</v>
      </c>
      <c r="B567" s="33" t="s">
        <v>1034</v>
      </c>
      <c r="C567" s="34" t="s">
        <v>1035</v>
      </c>
      <c r="D567" s="40">
        <v>2412.1</v>
      </c>
      <c r="E567" s="32" t="s">
        <v>3</v>
      </c>
      <c r="F567" s="15">
        <v>9.26</v>
      </c>
      <c r="G567" s="47">
        <f t="shared" si="148"/>
        <v>0.23069999999999991</v>
      </c>
      <c r="H567" s="49">
        <f t="shared" si="149"/>
        <v>11.4</v>
      </c>
      <c r="I567" s="49">
        <f t="shared" si="146"/>
        <v>27497.94</v>
      </c>
      <c r="N567" s="7">
        <v>11.4</v>
      </c>
      <c r="O567" s="8">
        <v>27497.94</v>
      </c>
      <c r="P567" s="7">
        <f t="shared" si="147"/>
        <v>0</v>
      </c>
    </row>
    <row r="568" spans="1:16" ht="60" x14ac:dyDescent="0.25">
      <c r="A568" s="32" t="s">
        <v>1036</v>
      </c>
      <c r="B568" s="33" t="s">
        <v>1037</v>
      </c>
      <c r="C568" s="34" t="s">
        <v>1038</v>
      </c>
      <c r="D568" s="32">
        <v>143.6</v>
      </c>
      <c r="E568" s="32" t="s">
        <v>3</v>
      </c>
      <c r="F568" s="15">
        <v>16.57</v>
      </c>
      <c r="G568" s="47">
        <f t="shared" si="148"/>
        <v>0.23069999999999991</v>
      </c>
      <c r="H568" s="49">
        <f t="shared" si="149"/>
        <v>20.39</v>
      </c>
      <c r="I568" s="49">
        <f t="shared" si="146"/>
        <v>2928</v>
      </c>
      <c r="N568" s="7">
        <v>20.39</v>
      </c>
      <c r="O568" s="8">
        <v>2928</v>
      </c>
      <c r="P568" s="7">
        <f t="shared" si="147"/>
        <v>0</v>
      </c>
    </row>
    <row r="569" spans="1:16" ht="60" x14ac:dyDescent="0.25">
      <c r="A569" s="32" t="s">
        <v>1039</v>
      </c>
      <c r="B569" s="33" t="s">
        <v>1040</v>
      </c>
      <c r="C569" s="34" t="s">
        <v>1041</v>
      </c>
      <c r="D569" s="32">
        <v>25.1</v>
      </c>
      <c r="E569" s="32" t="s">
        <v>3</v>
      </c>
      <c r="F569" s="15">
        <v>23.95</v>
      </c>
      <c r="G569" s="47">
        <f t="shared" si="148"/>
        <v>0.23069999999999991</v>
      </c>
      <c r="H569" s="49">
        <f t="shared" si="149"/>
        <v>29.48</v>
      </c>
      <c r="I569" s="49">
        <f t="shared" si="146"/>
        <v>739.95</v>
      </c>
      <c r="N569" s="7">
        <v>29.48</v>
      </c>
      <c r="O569" s="8">
        <v>739.95</v>
      </c>
      <c r="P569" s="7">
        <f t="shared" si="147"/>
        <v>0</v>
      </c>
    </row>
    <row r="570" spans="1:16" ht="75" x14ac:dyDescent="0.25">
      <c r="A570" s="32" t="s">
        <v>1042</v>
      </c>
      <c r="B570" s="33" t="s">
        <v>1043</v>
      </c>
      <c r="C570" s="34" t="s">
        <v>1044</v>
      </c>
      <c r="D570" s="32">
        <v>47.9</v>
      </c>
      <c r="E570" s="32" t="s">
        <v>3</v>
      </c>
      <c r="F570" s="15">
        <v>27.44</v>
      </c>
      <c r="G570" s="47">
        <f t="shared" si="148"/>
        <v>0.23069999999999991</v>
      </c>
      <c r="H570" s="49">
        <f t="shared" si="149"/>
        <v>33.770000000000003</v>
      </c>
      <c r="I570" s="49">
        <f t="shared" si="146"/>
        <v>1617.58</v>
      </c>
      <c r="N570" s="7">
        <v>33.770000000000003</v>
      </c>
      <c r="O570" s="8">
        <v>1617.58</v>
      </c>
      <c r="P570" s="7">
        <f t="shared" si="147"/>
        <v>0</v>
      </c>
    </row>
    <row r="571" spans="1:16" ht="75" x14ac:dyDescent="0.25">
      <c r="A571" s="32" t="s">
        <v>1045</v>
      </c>
      <c r="B571" s="33" t="s">
        <v>1046</v>
      </c>
      <c r="C571" s="34" t="s">
        <v>1047</v>
      </c>
      <c r="D571" s="32">
        <v>38.9</v>
      </c>
      <c r="E571" s="32" t="s">
        <v>3</v>
      </c>
      <c r="F571" s="15">
        <v>37.93</v>
      </c>
      <c r="G571" s="47">
        <f t="shared" si="148"/>
        <v>0.23069999999999991</v>
      </c>
      <c r="H571" s="49">
        <f t="shared" si="149"/>
        <v>46.68</v>
      </c>
      <c r="I571" s="49">
        <f t="shared" si="146"/>
        <v>1815.85</v>
      </c>
      <c r="N571" s="7">
        <v>46.68</v>
      </c>
      <c r="O571" s="8">
        <v>1815.85</v>
      </c>
      <c r="P571" s="7">
        <f t="shared" si="147"/>
        <v>0</v>
      </c>
    </row>
    <row r="572" spans="1:16" ht="75" x14ac:dyDescent="0.25">
      <c r="A572" s="32" t="s">
        <v>1048</v>
      </c>
      <c r="B572" s="33" t="s">
        <v>1049</v>
      </c>
      <c r="C572" s="34" t="s">
        <v>1050</v>
      </c>
      <c r="D572" s="32">
        <v>191.4</v>
      </c>
      <c r="E572" s="32" t="s">
        <v>3</v>
      </c>
      <c r="F572" s="15">
        <v>55.06</v>
      </c>
      <c r="G572" s="47">
        <f t="shared" si="148"/>
        <v>0.23069999999999991</v>
      </c>
      <c r="H572" s="49">
        <f t="shared" si="149"/>
        <v>67.760000000000005</v>
      </c>
      <c r="I572" s="49">
        <f t="shared" si="146"/>
        <v>12969.26</v>
      </c>
      <c r="N572" s="7">
        <v>67.760000000000005</v>
      </c>
      <c r="O572" s="8">
        <v>12969.26</v>
      </c>
      <c r="P572" s="7">
        <f t="shared" si="147"/>
        <v>0</v>
      </c>
    </row>
    <row r="573" spans="1:16" ht="75" x14ac:dyDescent="0.25">
      <c r="A573" s="32" t="s">
        <v>1051</v>
      </c>
      <c r="B573" s="33" t="s">
        <v>1052</v>
      </c>
      <c r="C573" s="34" t="s">
        <v>1053</v>
      </c>
      <c r="D573" s="32">
        <v>187.2</v>
      </c>
      <c r="E573" s="32" t="s">
        <v>3</v>
      </c>
      <c r="F573" s="15">
        <v>76.209999999999994</v>
      </c>
      <c r="G573" s="47">
        <f t="shared" si="148"/>
        <v>0.23069999999999991</v>
      </c>
      <c r="H573" s="49">
        <f t="shared" si="149"/>
        <v>93.79</v>
      </c>
      <c r="I573" s="49">
        <f t="shared" si="146"/>
        <v>17557.490000000002</v>
      </c>
      <c r="N573" s="7">
        <v>93.79</v>
      </c>
      <c r="O573" s="8">
        <v>17557.490000000002</v>
      </c>
      <c r="P573" s="7">
        <f t="shared" si="147"/>
        <v>0</v>
      </c>
    </row>
    <row r="574" spans="1:16" ht="75" x14ac:dyDescent="0.25">
      <c r="A574" s="32" t="s">
        <v>1054</v>
      </c>
      <c r="B574" s="33" t="s">
        <v>1055</v>
      </c>
      <c r="C574" s="34" t="s">
        <v>1056</v>
      </c>
      <c r="D574" s="32">
        <v>167.8</v>
      </c>
      <c r="E574" s="32" t="s">
        <v>3</v>
      </c>
      <c r="F574" s="15">
        <v>128.05000000000001</v>
      </c>
      <c r="G574" s="47">
        <f t="shared" si="148"/>
        <v>0.23069999999999991</v>
      </c>
      <c r="H574" s="49">
        <f t="shared" si="149"/>
        <v>157.59</v>
      </c>
      <c r="I574" s="49">
        <f t="shared" si="146"/>
        <v>26443.599999999999</v>
      </c>
      <c r="N574" s="7">
        <v>157.59</v>
      </c>
      <c r="O574" s="8">
        <v>26443.599999999999</v>
      </c>
      <c r="P574" s="7">
        <f t="shared" si="147"/>
        <v>0</v>
      </c>
    </row>
    <row r="575" spans="1:16" ht="75" x14ac:dyDescent="0.25">
      <c r="A575" s="32" t="s">
        <v>1057</v>
      </c>
      <c r="B575" s="33" t="s">
        <v>1058</v>
      </c>
      <c r="C575" s="34" t="s">
        <v>1059</v>
      </c>
      <c r="D575" s="32">
        <v>159.80000000000001</v>
      </c>
      <c r="E575" s="32" t="s">
        <v>3</v>
      </c>
      <c r="F575" s="15">
        <v>251.38</v>
      </c>
      <c r="G575" s="47">
        <f t="shared" si="148"/>
        <v>0.23069999999999991</v>
      </c>
      <c r="H575" s="49">
        <f t="shared" si="149"/>
        <v>309.37</v>
      </c>
      <c r="I575" s="49">
        <f t="shared" si="146"/>
        <v>49437.33</v>
      </c>
      <c r="N575" s="7">
        <v>309.37</v>
      </c>
      <c r="O575" s="8">
        <v>49437.33</v>
      </c>
      <c r="P575" s="7">
        <f t="shared" si="147"/>
        <v>0</v>
      </c>
    </row>
    <row r="576" spans="1:16" x14ac:dyDescent="0.25">
      <c r="F576" s="20"/>
      <c r="G576" s="50"/>
      <c r="H576" s="51"/>
      <c r="I576" s="51"/>
    </row>
    <row r="577" spans="1:16" x14ac:dyDescent="0.25">
      <c r="F577" s="20"/>
      <c r="G577" s="50"/>
      <c r="H577" s="51"/>
      <c r="I577" s="51"/>
    </row>
    <row r="578" spans="1:16" s="18" customFormat="1" ht="30" x14ac:dyDescent="0.25">
      <c r="A578" s="25">
        <v>53</v>
      </c>
      <c r="B578" s="26"/>
      <c r="C578" s="27" t="s">
        <v>1060</v>
      </c>
      <c r="D578" s="36"/>
      <c r="E578" s="36"/>
      <c r="F578" s="12"/>
      <c r="G578" s="36"/>
      <c r="H578" s="36"/>
      <c r="I578" s="54">
        <f>ROUND(SUM(I580:I581),2)</f>
        <v>19597.12</v>
      </c>
      <c r="N578" s="13"/>
      <c r="O578" s="13">
        <v>19597.12</v>
      </c>
      <c r="P578" s="16">
        <f>I578-O578</f>
        <v>0</v>
      </c>
    </row>
    <row r="579" spans="1:16" x14ac:dyDescent="0.25">
      <c r="I579" s="10">
        <v>1.2306999999999999</v>
      </c>
      <c r="P579" s="19"/>
    </row>
    <row r="580" spans="1:16" ht="60" x14ac:dyDescent="0.25">
      <c r="A580" s="32" t="s">
        <v>1061</v>
      </c>
      <c r="B580" s="33" t="s">
        <v>1062</v>
      </c>
      <c r="C580" s="34" t="s">
        <v>1063</v>
      </c>
      <c r="D580" s="32">
        <v>75.2</v>
      </c>
      <c r="E580" s="32" t="s">
        <v>3</v>
      </c>
      <c r="F580" s="15">
        <v>190.37</v>
      </c>
      <c r="G580" s="47">
        <f>$I$579-1</f>
        <v>0.23069999999999991</v>
      </c>
      <c r="H580" s="49">
        <f>ROUND(F580*$I$579,2)</f>
        <v>234.29</v>
      </c>
      <c r="I580" s="49">
        <f>ROUND(H580*D580,2)</f>
        <v>17618.61</v>
      </c>
      <c r="N580" s="7">
        <v>234.29</v>
      </c>
      <c r="O580" s="8">
        <v>17618.61</v>
      </c>
      <c r="P580" s="7">
        <f t="shared" ref="P580:P581" si="150">O580-I580</f>
        <v>0</v>
      </c>
    </row>
    <row r="581" spans="1:16" ht="75" x14ac:dyDescent="0.25">
      <c r="A581" s="32" t="s">
        <v>1064</v>
      </c>
      <c r="B581" s="33" t="s">
        <v>1065</v>
      </c>
      <c r="C581" s="34" t="s">
        <v>1066</v>
      </c>
      <c r="D581" s="32">
        <v>75.2</v>
      </c>
      <c r="E581" s="32" t="s">
        <v>3</v>
      </c>
      <c r="F581" s="15">
        <v>21.38</v>
      </c>
      <c r="G581" s="47">
        <f>$I$579-1</f>
        <v>0.23069999999999991</v>
      </c>
      <c r="H581" s="49">
        <f>ROUND(F581*$I$579,2)</f>
        <v>26.31</v>
      </c>
      <c r="I581" s="49">
        <f>ROUND(H581*D581,2)</f>
        <v>1978.51</v>
      </c>
      <c r="N581" s="7">
        <v>26.31</v>
      </c>
      <c r="O581" s="8">
        <v>1978.51</v>
      </c>
      <c r="P581" s="7">
        <f t="shared" si="150"/>
        <v>0</v>
      </c>
    </row>
    <row r="582" spans="1:16" x14ac:dyDescent="0.25">
      <c r="F582" s="20"/>
      <c r="G582" s="50"/>
      <c r="H582" s="51"/>
      <c r="I582" s="51"/>
    </row>
    <row r="583" spans="1:16" x14ac:dyDescent="0.25">
      <c r="F583" s="20"/>
      <c r="G583" s="50"/>
      <c r="H583" s="51"/>
      <c r="I583" s="51"/>
    </row>
    <row r="584" spans="1:16" s="18" customFormat="1" ht="30" x14ac:dyDescent="0.25">
      <c r="A584" s="25">
        <v>54</v>
      </c>
      <c r="B584" s="26"/>
      <c r="C584" s="27" t="s">
        <v>1067</v>
      </c>
      <c r="D584" s="36"/>
      <c r="E584" s="36"/>
      <c r="F584" s="12"/>
      <c r="G584" s="36"/>
      <c r="H584" s="36"/>
      <c r="I584" s="54">
        <f>ROUND(SUM(I586:I599),2)</f>
        <v>52597.120000000003</v>
      </c>
      <c r="N584" s="13"/>
      <c r="O584" s="13">
        <v>52597.120000000003</v>
      </c>
      <c r="P584" s="16">
        <f>I584-O584</f>
        <v>0</v>
      </c>
    </row>
    <row r="585" spans="1:16" x14ac:dyDescent="0.25">
      <c r="I585" s="10">
        <v>1.2306999999999999</v>
      </c>
      <c r="P585" s="19"/>
    </row>
    <row r="586" spans="1:16" ht="45" x14ac:dyDescent="0.25">
      <c r="A586" s="32" t="s">
        <v>1068</v>
      </c>
      <c r="B586" s="33" t="s">
        <v>1069</v>
      </c>
      <c r="C586" s="34" t="s">
        <v>1070</v>
      </c>
      <c r="D586" s="32">
        <v>95</v>
      </c>
      <c r="E586" s="32" t="s">
        <v>2</v>
      </c>
      <c r="F586" s="15">
        <v>30.62</v>
      </c>
      <c r="G586" s="47">
        <f>$I$585-1</f>
        <v>0.23069999999999991</v>
      </c>
      <c r="H586" s="49">
        <f>ROUND(F586*$I$585,2)</f>
        <v>37.68</v>
      </c>
      <c r="I586" s="49">
        <f t="shared" ref="I586:I599" si="151">ROUND(H586*D586,2)</f>
        <v>3579.6</v>
      </c>
      <c r="N586" s="7">
        <v>37.68</v>
      </c>
      <c r="O586" s="8">
        <v>3579.6</v>
      </c>
      <c r="P586" s="7">
        <f t="shared" ref="P586:P599" si="152">O586-I586</f>
        <v>0</v>
      </c>
    </row>
    <row r="587" spans="1:16" ht="45" x14ac:dyDescent="0.25">
      <c r="A587" s="32" t="s">
        <v>1071</v>
      </c>
      <c r="B587" s="33" t="s">
        <v>1072</v>
      </c>
      <c r="C587" s="34" t="s">
        <v>1073</v>
      </c>
      <c r="D587" s="32">
        <v>23</v>
      </c>
      <c r="E587" s="32" t="s">
        <v>2</v>
      </c>
      <c r="F587" s="15">
        <v>32.69</v>
      </c>
      <c r="G587" s="47">
        <f t="shared" ref="G587:G599" si="153">$I$585-1</f>
        <v>0.23069999999999991</v>
      </c>
      <c r="H587" s="49">
        <f t="shared" ref="H587:H599" si="154">ROUND(F587*$I$585,2)</f>
        <v>40.229999999999997</v>
      </c>
      <c r="I587" s="49">
        <f t="shared" si="151"/>
        <v>925.29</v>
      </c>
      <c r="N587" s="7">
        <v>40.229999999999997</v>
      </c>
      <c r="O587" s="8">
        <v>925.29</v>
      </c>
      <c r="P587" s="7">
        <f t="shared" si="152"/>
        <v>0</v>
      </c>
    </row>
    <row r="588" spans="1:16" ht="60" x14ac:dyDescent="0.25">
      <c r="A588" s="32" t="s">
        <v>1074</v>
      </c>
      <c r="B588" s="33" t="s">
        <v>1075</v>
      </c>
      <c r="C588" s="34" t="s">
        <v>1076</v>
      </c>
      <c r="D588" s="32">
        <v>34</v>
      </c>
      <c r="E588" s="32" t="s">
        <v>2</v>
      </c>
      <c r="F588" s="15">
        <v>56.09</v>
      </c>
      <c r="G588" s="47">
        <f t="shared" si="153"/>
        <v>0.23069999999999991</v>
      </c>
      <c r="H588" s="49">
        <f t="shared" si="154"/>
        <v>69.03</v>
      </c>
      <c r="I588" s="49">
        <f t="shared" si="151"/>
        <v>2347.02</v>
      </c>
      <c r="N588" s="7">
        <v>69.03</v>
      </c>
      <c r="O588" s="8">
        <v>2347.02</v>
      </c>
      <c r="P588" s="7">
        <f t="shared" si="152"/>
        <v>0</v>
      </c>
    </row>
    <row r="589" spans="1:16" ht="45" x14ac:dyDescent="0.25">
      <c r="A589" s="32" t="s">
        <v>1077</v>
      </c>
      <c r="B589" s="33" t="s">
        <v>1078</v>
      </c>
      <c r="C589" s="34" t="s">
        <v>1079</v>
      </c>
      <c r="D589" s="32">
        <v>3</v>
      </c>
      <c r="E589" s="32" t="s">
        <v>2</v>
      </c>
      <c r="F589" s="15">
        <v>35.56</v>
      </c>
      <c r="G589" s="47">
        <f t="shared" si="153"/>
        <v>0.23069999999999991</v>
      </c>
      <c r="H589" s="49">
        <f t="shared" si="154"/>
        <v>43.76</v>
      </c>
      <c r="I589" s="49">
        <f t="shared" si="151"/>
        <v>131.28</v>
      </c>
      <c r="N589" s="7">
        <v>43.76</v>
      </c>
      <c r="O589" s="8">
        <v>131.28</v>
      </c>
      <c r="P589" s="7">
        <f t="shared" si="152"/>
        <v>0</v>
      </c>
    </row>
    <row r="590" spans="1:16" ht="60" x14ac:dyDescent="0.25">
      <c r="A590" s="32" t="s">
        <v>1080</v>
      </c>
      <c r="B590" s="33" t="s">
        <v>1081</v>
      </c>
      <c r="C590" s="34" t="s">
        <v>1082</v>
      </c>
      <c r="D590" s="32">
        <v>2</v>
      </c>
      <c r="E590" s="32" t="s">
        <v>2</v>
      </c>
      <c r="F590" s="15">
        <v>77.64</v>
      </c>
      <c r="G590" s="47">
        <f t="shared" si="153"/>
        <v>0.23069999999999991</v>
      </c>
      <c r="H590" s="49">
        <f t="shared" si="154"/>
        <v>95.55</v>
      </c>
      <c r="I590" s="49">
        <f t="shared" si="151"/>
        <v>191.1</v>
      </c>
      <c r="N590" s="7">
        <v>95.55</v>
      </c>
      <c r="O590" s="8">
        <v>191.1</v>
      </c>
      <c r="P590" s="7">
        <f t="shared" si="152"/>
        <v>0</v>
      </c>
    </row>
    <row r="591" spans="1:16" ht="45" x14ac:dyDescent="0.25">
      <c r="A591" s="32" t="s">
        <v>1083</v>
      </c>
      <c r="B591" s="33" t="s">
        <v>1084</v>
      </c>
      <c r="C591" s="34" t="s">
        <v>1085</v>
      </c>
      <c r="D591" s="32">
        <v>1</v>
      </c>
      <c r="E591" s="32" t="s">
        <v>2</v>
      </c>
      <c r="F591" s="15">
        <v>59.73</v>
      </c>
      <c r="G591" s="47">
        <f t="shared" si="153"/>
        <v>0.23069999999999991</v>
      </c>
      <c r="H591" s="49">
        <f t="shared" si="154"/>
        <v>73.510000000000005</v>
      </c>
      <c r="I591" s="49">
        <f t="shared" si="151"/>
        <v>73.510000000000005</v>
      </c>
      <c r="N591" s="7">
        <v>73.510000000000005</v>
      </c>
      <c r="O591" s="8">
        <v>73.510000000000005</v>
      </c>
      <c r="P591" s="7">
        <f t="shared" si="152"/>
        <v>0</v>
      </c>
    </row>
    <row r="592" spans="1:16" ht="45" x14ac:dyDescent="0.25">
      <c r="A592" s="32" t="s">
        <v>1086</v>
      </c>
      <c r="B592" s="33" t="s">
        <v>1087</v>
      </c>
      <c r="C592" s="34" t="s">
        <v>1088</v>
      </c>
      <c r="D592" s="32">
        <v>10</v>
      </c>
      <c r="E592" s="32" t="s">
        <v>2</v>
      </c>
      <c r="F592" s="15">
        <v>13.06</v>
      </c>
      <c r="G592" s="47">
        <f t="shared" si="153"/>
        <v>0.23069999999999991</v>
      </c>
      <c r="H592" s="49">
        <f t="shared" si="154"/>
        <v>16.07</v>
      </c>
      <c r="I592" s="49">
        <f t="shared" si="151"/>
        <v>160.69999999999999</v>
      </c>
      <c r="N592" s="7">
        <v>16.07</v>
      </c>
      <c r="O592" s="8">
        <v>160.69999999999999</v>
      </c>
      <c r="P592" s="7">
        <f t="shared" si="152"/>
        <v>0</v>
      </c>
    </row>
    <row r="593" spans="1:16" ht="90" x14ac:dyDescent="0.25">
      <c r="A593" s="32" t="s">
        <v>1089</v>
      </c>
      <c r="B593" s="33" t="s">
        <v>1090</v>
      </c>
      <c r="C593" s="34" t="s">
        <v>1091</v>
      </c>
      <c r="D593" s="32">
        <v>8</v>
      </c>
      <c r="E593" s="32" t="s">
        <v>2</v>
      </c>
      <c r="F593" s="15">
        <v>326.66000000000003</v>
      </c>
      <c r="G593" s="47">
        <f t="shared" si="153"/>
        <v>0.23069999999999991</v>
      </c>
      <c r="H593" s="49">
        <f t="shared" si="154"/>
        <v>402.02</v>
      </c>
      <c r="I593" s="49">
        <f t="shared" si="151"/>
        <v>3216.16</v>
      </c>
      <c r="N593" s="7">
        <v>402.02</v>
      </c>
      <c r="O593" s="8">
        <v>3216.16</v>
      </c>
      <c r="P593" s="7">
        <f t="shared" si="152"/>
        <v>0</v>
      </c>
    </row>
    <row r="594" spans="1:16" ht="90" x14ac:dyDescent="0.25">
      <c r="A594" s="32" t="s">
        <v>1092</v>
      </c>
      <c r="B594" s="33" t="s">
        <v>1093</v>
      </c>
      <c r="C594" s="34" t="s">
        <v>1094</v>
      </c>
      <c r="D594" s="32">
        <v>11</v>
      </c>
      <c r="E594" s="32" t="s">
        <v>2</v>
      </c>
      <c r="F594" s="15">
        <v>291.27999999999997</v>
      </c>
      <c r="G594" s="47">
        <f t="shared" si="153"/>
        <v>0.23069999999999991</v>
      </c>
      <c r="H594" s="49">
        <f t="shared" si="154"/>
        <v>358.48</v>
      </c>
      <c r="I594" s="49">
        <f t="shared" si="151"/>
        <v>3943.28</v>
      </c>
      <c r="N594" s="7">
        <v>358.48</v>
      </c>
      <c r="O594" s="8">
        <v>3943.28</v>
      </c>
      <c r="P594" s="7">
        <f t="shared" si="152"/>
        <v>0</v>
      </c>
    </row>
    <row r="595" spans="1:16" ht="90" x14ac:dyDescent="0.25">
      <c r="A595" s="32" t="s">
        <v>1095</v>
      </c>
      <c r="B595" s="33" t="s">
        <v>1096</v>
      </c>
      <c r="C595" s="34" t="s">
        <v>1097</v>
      </c>
      <c r="D595" s="32">
        <v>81</v>
      </c>
      <c r="E595" s="32" t="s">
        <v>2</v>
      </c>
      <c r="F595" s="15">
        <v>313.25</v>
      </c>
      <c r="G595" s="47">
        <f t="shared" si="153"/>
        <v>0.23069999999999991</v>
      </c>
      <c r="H595" s="49">
        <f t="shared" si="154"/>
        <v>385.52</v>
      </c>
      <c r="I595" s="49">
        <f t="shared" si="151"/>
        <v>31227.119999999999</v>
      </c>
      <c r="N595" s="7">
        <v>385.52</v>
      </c>
      <c r="O595" s="8">
        <v>31227.119999999999</v>
      </c>
      <c r="P595" s="7">
        <f t="shared" si="152"/>
        <v>0</v>
      </c>
    </row>
    <row r="596" spans="1:16" ht="45" x14ac:dyDescent="0.25">
      <c r="A596" s="32" t="s">
        <v>1098</v>
      </c>
      <c r="B596" s="33" t="s">
        <v>1099</v>
      </c>
      <c r="C596" s="34" t="s">
        <v>1100</v>
      </c>
      <c r="D596" s="32">
        <v>9</v>
      </c>
      <c r="E596" s="32" t="s">
        <v>2</v>
      </c>
      <c r="F596" s="15">
        <v>240.34</v>
      </c>
      <c r="G596" s="47">
        <f t="shared" si="153"/>
        <v>0.23069999999999991</v>
      </c>
      <c r="H596" s="49">
        <f t="shared" si="154"/>
        <v>295.79000000000002</v>
      </c>
      <c r="I596" s="49">
        <f t="shared" si="151"/>
        <v>2662.11</v>
      </c>
      <c r="N596" s="7">
        <v>295.79000000000002</v>
      </c>
      <c r="O596" s="8">
        <v>2662.11</v>
      </c>
      <c r="P596" s="7">
        <f t="shared" si="152"/>
        <v>0</v>
      </c>
    </row>
    <row r="597" spans="1:16" ht="75" x14ac:dyDescent="0.25">
      <c r="A597" s="32" t="s">
        <v>1101</v>
      </c>
      <c r="B597" s="33" t="s">
        <v>1102</v>
      </c>
      <c r="C597" s="34" t="s">
        <v>1103</v>
      </c>
      <c r="D597" s="32">
        <v>4</v>
      </c>
      <c r="E597" s="32" t="s">
        <v>2</v>
      </c>
      <c r="F597" s="15">
        <v>610.41999999999996</v>
      </c>
      <c r="G597" s="47">
        <f t="shared" si="153"/>
        <v>0.23069999999999991</v>
      </c>
      <c r="H597" s="49">
        <f t="shared" si="154"/>
        <v>751.24</v>
      </c>
      <c r="I597" s="49">
        <f t="shared" si="151"/>
        <v>3004.96</v>
      </c>
      <c r="N597" s="7">
        <v>751.24</v>
      </c>
      <c r="O597" s="8">
        <v>3004.96</v>
      </c>
      <c r="P597" s="7">
        <f t="shared" si="152"/>
        <v>0</v>
      </c>
    </row>
    <row r="598" spans="1:16" ht="45" x14ac:dyDescent="0.25">
      <c r="A598" s="32" t="s">
        <v>1104</v>
      </c>
      <c r="B598" s="33" t="s">
        <v>1105</v>
      </c>
      <c r="C598" s="34" t="s">
        <v>1106</v>
      </c>
      <c r="D598" s="32">
        <v>1</v>
      </c>
      <c r="E598" s="32" t="s">
        <v>2</v>
      </c>
      <c r="F598" s="15">
        <v>45.2</v>
      </c>
      <c r="G598" s="47">
        <f t="shared" si="153"/>
        <v>0.23069999999999991</v>
      </c>
      <c r="H598" s="49">
        <f t="shared" si="154"/>
        <v>55.63</v>
      </c>
      <c r="I598" s="49">
        <f t="shared" si="151"/>
        <v>55.63</v>
      </c>
      <c r="N598" s="7">
        <v>55.63</v>
      </c>
      <c r="O598" s="8">
        <v>55.63</v>
      </c>
      <c r="P598" s="7">
        <f t="shared" si="152"/>
        <v>0</v>
      </c>
    </row>
    <row r="599" spans="1:16" ht="60" x14ac:dyDescent="0.25">
      <c r="A599" s="32" t="s">
        <v>1107</v>
      </c>
      <c r="B599" s="33" t="s">
        <v>1108</v>
      </c>
      <c r="C599" s="34" t="s">
        <v>1109</v>
      </c>
      <c r="D599" s="32">
        <v>8</v>
      </c>
      <c r="E599" s="32" t="s">
        <v>2</v>
      </c>
      <c r="F599" s="15">
        <v>109.63</v>
      </c>
      <c r="G599" s="47">
        <f t="shared" si="153"/>
        <v>0.23069999999999991</v>
      </c>
      <c r="H599" s="49">
        <f t="shared" si="154"/>
        <v>134.91999999999999</v>
      </c>
      <c r="I599" s="49">
        <f t="shared" si="151"/>
        <v>1079.3599999999999</v>
      </c>
      <c r="N599" s="7">
        <v>134.91999999999999</v>
      </c>
      <c r="O599" s="8">
        <v>1079.3599999999999</v>
      </c>
      <c r="P599" s="7">
        <f t="shared" si="152"/>
        <v>0</v>
      </c>
    </row>
    <row r="600" spans="1:16" x14ac:dyDescent="0.25">
      <c r="F600" s="20"/>
      <c r="G600" s="50"/>
      <c r="H600" s="51"/>
      <c r="I600" s="51"/>
    </row>
    <row r="601" spans="1:16" x14ac:dyDescent="0.25">
      <c r="F601" s="20"/>
      <c r="G601" s="50"/>
      <c r="H601" s="51"/>
      <c r="I601" s="51"/>
    </row>
    <row r="602" spans="1:16" s="18" customFormat="1" x14ac:dyDescent="0.25">
      <c r="A602" s="25">
        <v>55</v>
      </c>
      <c r="B602" s="26"/>
      <c r="C602" s="27" t="s">
        <v>1110</v>
      </c>
      <c r="D602" s="36"/>
      <c r="E602" s="36"/>
      <c r="F602" s="12"/>
      <c r="G602" s="36"/>
      <c r="H602" s="36"/>
      <c r="I602" s="54">
        <f>ROUND(SUM(I604:I608),2)</f>
        <v>11864.14</v>
      </c>
      <c r="N602" s="13"/>
      <c r="O602" s="13">
        <v>11864.14</v>
      </c>
      <c r="P602" s="16">
        <f>I602-O602</f>
        <v>0</v>
      </c>
    </row>
    <row r="603" spans="1:16" x14ac:dyDescent="0.25">
      <c r="I603" s="10">
        <v>1.2306999999999999</v>
      </c>
      <c r="P603" s="19"/>
    </row>
    <row r="604" spans="1:16" ht="60" x14ac:dyDescent="0.25">
      <c r="A604" s="32" t="s">
        <v>1111</v>
      </c>
      <c r="B604" s="33" t="s">
        <v>1112</v>
      </c>
      <c r="C604" s="34" t="s">
        <v>1113</v>
      </c>
      <c r="D604" s="32">
        <v>22.6</v>
      </c>
      <c r="E604" s="32" t="s">
        <v>3</v>
      </c>
      <c r="F604" s="15">
        <v>4.8</v>
      </c>
      <c r="G604" s="47">
        <f>$I$603-1</f>
        <v>0.23069999999999991</v>
      </c>
      <c r="H604" s="49">
        <f>ROUND(F604*$I$603,2)</f>
        <v>5.91</v>
      </c>
      <c r="I604" s="49">
        <f>ROUND(H604*D604,2)</f>
        <v>133.57</v>
      </c>
      <c r="N604" s="7">
        <v>5.91</v>
      </c>
      <c r="O604" s="8">
        <v>133.57</v>
      </c>
      <c r="P604" s="7">
        <f t="shared" ref="P604:P608" si="155">O604-I604</f>
        <v>0</v>
      </c>
    </row>
    <row r="605" spans="1:16" ht="60" x14ac:dyDescent="0.25">
      <c r="A605" s="32" t="s">
        <v>1114</v>
      </c>
      <c r="B605" s="33" t="s">
        <v>1115</v>
      </c>
      <c r="C605" s="34" t="s">
        <v>1116</v>
      </c>
      <c r="D605" s="32">
        <v>132.4</v>
      </c>
      <c r="E605" s="32" t="s">
        <v>3</v>
      </c>
      <c r="F605" s="15">
        <v>7.07</v>
      </c>
      <c r="G605" s="47">
        <f t="shared" ref="G605:G608" si="156">$I$603-1</f>
        <v>0.23069999999999991</v>
      </c>
      <c r="H605" s="49">
        <f t="shared" ref="H605:H608" si="157">ROUND(F605*$I$603,2)</f>
        <v>8.6999999999999993</v>
      </c>
      <c r="I605" s="49">
        <f>ROUND(H605*D605,2)</f>
        <v>1151.8800000000001</v>
      </c>
      <c r="N605" s="7">
        <v>8.6999999999999993</v>
      </c>
      <c r="O605" s="8">
        <v>1151.8800000000001</v>
      </c>
      <c r="P605" s="7">
        <f t="shared" si="155"/>
        <v>0</v>
      </c>
    </row>
    <row r="606" spans="1:16" ht="75" x14ac:dyDescent="0.25">
      <c r="A606" s="32" t="s">
        <v>1117</v>
      </c>
      <c r="B606" s="33" t="s">
        <v>1118</v>
      </c>
      <c r="C606" s="34" t="s">
        <v>1119</v>
      </c>
      <c r="D606" s="32">
        <v>16.899999999999999</v>
      </c>
      <c r="E606" s="32" t="s">
        <v>3</v>
      </c>
      <c r="F606" s="15">
        <v>26.11</v>
      </c>
      <c r="G606" s="47">
        <f t="shared" si="156"/>
        <v>0.23069999999999991</v>
      </c>
      <c r="H606" s="49">
        <f t="shared" si="157"/>
        <v>32.130000000000003</v>
      </c>
      <c r="I606" s="49">
        <f>ROUND(H606*D606,2)</f>
        <v>543</v>
      </c>
      <c r="N606" s="7">
        <v>32.130000000000003</v>
      </c>
      <c r="O606" s="8">
        <v>543</v>
      </c>
      <c r="P606" s="7">
        <f t="shared" si="155"/>
        <v>0</v>
      </c>
    </row>
    <row r="607" spans="1:16" ht="75" x14ac:dyDescent="0.25">
      <c r="A607" s="32" t="s">
        <v>1120</v>
      </c>
      <c r="B607" s="33" t="s">
        <v>1121</v>
      </c>
      <c r="C607" s="34" t="s">
        <v>1122</v>
      </c>
      <c r="D607" s="32">
        <v>154.9</v>
      </c>
      <c r="E607" s="32" t="s">
        <v>3</v>
      </c>
      <c r="F607" s="15">
        <v>42.88</v>
      </c>
      <c r="G607" s="47">
        <f t="shared" si="156"/>
        <v>0.23069999999999991</v>
      </c>
      <c r="H607" s="49">
        <f t="shared" si="157"/>
        <v>52.77</v>
      </c>
      <c r="I607" s="49">
        <f>ROUND(H607*D607,2)</f>
        <v>8174.07</v>
      </c>
      <c r="N607" s="7">
        <v>52.77</v>
      </c>
      <c r="O607" s="8">
        <v>8174.07</v>
      </c>
      <c r="P607" s="7">
        <f t="shared" si="155"/>
        <v>0</v>
      </c>
    </row>
    <row r="608" spans="1:16" ht="75" x14ac:dyDescent="0.25">
      <c r="A608" s="32" t="s">
        <v>1123</v>
      </c>
      <c r="B608" s="33" t="s">
        <v>1124</v>
      </c>
      <c r="C608" s="34" t="s">
        <v>1125</v>
      </c>
      <c r="D608" s="32">
        <v>138</v>
      </c>
      <c r="E608" s="32" t="s">
        <v>2</v>
      </c>
      <c r="F608" s="15">
        <v>10.96</v>
      </c>
      <c r="G608" s="47">
        <f t="shared" si="156"/>
        <v>0.23069999999999991</v>
      </c>
      <c r="H608" s="49">
        <f t="shared" si="157"/>
        <v>13.49</v>
      </c>
      <c r="I608" s="49">
        <f>ROUND(H608*D608,2)</f>
        <v>1861.62</v>
      </c>
      <c r="N608" s="7">
        <v>13.49</v>
      </c>
      <c r="O608" s="8">
        <v>1861.62</v>
      </c>
      <c r="P608" s="7">
        <f t="shared" si="155"/>
        <v>0</v>
      </c>
    </row>
    <row r="609" spans="1:16" x14ac:dyDescent="0.25">
      <c r="F609" s="20"/>
      <c r="G609" s="50"/>
      <c r="H609" s="51"/>
      <c r="I609" s="51"/>
    </row>
    <row r="610" spans="1:16" x14ac:dyDescent="0.25">
      <c r="F610" s="20"/>
      <c r="G610" s="50"/>
      <c r="H610" s="51"/>
      <c r="I610" s="51"/>
    </row>
    <row r="611" spans="1:16" s="18" customFormat="1" x14ac:dyDescent="0.25">
      <c r="A611" s="25">
        <v>56</v>
      </c>
      <c r="B611" s="26"/>
      <c r="C611" s="27" t="s">
        <v>1126</v>
      </c>
      <c r="D611" s="36"/>
      <c r="E611" s="36"/>
      <c r="F611" s="12"/>
      <c r="G611" s="36"/>
      <c r="H611" s="36"/>
      <c r="I611" s="54">
        <v>2621.77</v>
      </c>
      <c r="N611" s="13"/>
      <c r="O611" s="13">
        <v>2621.77</v>
      </c>
      <c r="P611" s="16">
        <f>I611-O611</f>
        <v>0</v>
      </c>
    </row>
    <row r="612" spans="1:16" x14ac:dyDescent="0.25">
      <c r="I612" s="10">
        <v>1.2306999999999999</v>
      </c>
    </row>
    <row r="613" spans="1:16" ht="45" x14ac:dyDescent="0.25">
      <c r="A613" s="32" t="s">
        <v>1127</v>
      </c>
      <c r="B613" s="33" t="s">
        <v>1128</v>
      </c>
      <c r="C613" s="34" t="s">
        <v>1129</v>
      </c>
      <c r="D613" s="32">
        <v>63.9</v>
      </c>
      <c r="E613" s="32" t="s">
        <v>3</v>
      </c>
      <c r="F613" s="15">
        <v>25.32</v>
      </c>
      <c r="G613" s="47">
        <f>$I$612-1</f>
        <v>0.23069999999999991</v>
      </c>
      <c r="H613" s="49">
        <f>ROUND(F613*$I$612,2)</f>
        <v>31.16</v>
      </c>
      <c r="I613" s="49">
        <f>ROUND(H613*D613,2)</f>
        <v>1991.12</v>
      </c>
      <c r="N613" s="7">
        <v>31.16</v>
      </c>
      <c r="O613" s="8">
        <v>1991.12</v>
      </c>
      <c r="P613" s="7">
        <f t="shared" ref="P613:P616" si="158">O613-I613</f>
        <v>0</v>
      </c>
    </row>
    <row r="614" spans="1:16" ht="60" x14ac:dyDescent="0.25">
      <c r="A614" s="32" t="s">
        <v>1130</v>
      </c>
      <c r="B614" s="33" t="s">
        <v>1131</v>
      </c>
      <c r="C614" s="34" t="s">
        <v>1132</v>
      </c>
      <c r="D614" s="32">
        <v>12</v>
      </c>
      <c r="E614" s="32" t="s">
        <v>2</v>
      </c>
      <c r="F614" s="15">
        <v>16.96</v>
      </c>
      <c r="G614" s="47">
        <f t="shared" ref="G614:G616" si="159">$I$612-1</f>
        <v>0.23069999999999991</v>
      </c>
      <c r="H614" s="49">
        <f t="shared" ref="H614:H616" si="160">ROUND(F614*$I$612,2)</f>
        <v>20.87</v>
      </c>
      <c r="I614" s="49">
        <f>ROUND(H614*D614,2)</f>
        <v>250.44</v>
      </c>
      <c r="N614" s="7">
        <v>20.87</v>
      </c>
      <c r="O614" s="8">
        <v>250.44</v>
      </c>
      <c r="P614" s="7">
        <f t="shared" si="158"/>
        <v>0</v>
      </c>
    </row>
    <row r="615" spans="1:16" ht="60" x14ac:dyDescent="0.25">
      <c r="A615" s="32" t="s">
        <v>1133</v>
      </c>
      <c r="B615" s="33" t="s">
        <v>1134</v>
      </c>
      <c r="C615" s="34" t="s">
        <v>1135</v>
      </c>
      <c r="D615" s="32">
        <v>14</v>
      </c>
      <c r="E615" s="32" t="s">
        <v>2</v>
      </c>
      <c r="F615" s="15">
        <v>16.899999999999999</v>
      </c>
      <c r="G615" s="47">
        <f t="shared" si="159"/>
        <v>0.23069999999999991</v>
      </c>
      <c r="H615" s="49">
        <f t="shared" si="160"/>
        <v>20.8</v>
      </c>
      <c r="I615" s="49">
        <f>ROUND(H615*D615,2)</f>
        <v>291.2</v>
      </c>
      <c r="N615" s="7">
        <v>20.8</v>
      </c>
      <c r="O615" s="8">
        <v>291.2</v>
      </c>
      <c r="P615" s="7">
        <f t="shared" si="158"/>
        <v>0</v>
      </c>
    </row>
    <row r="616" spans="1:16" ht="45" x14ac:dyDescent="0.25">
      <c r="A616" s="32" t="s">
        <v>1136</v>
      </c>
      <c r="B616" s="33" t="s">
        <v>1137</v>
      </c>
      <c r="C616" s="34" t="s">
        <v>1138</v>
      </c>
      <c r="D616" s="32">
        <v>3</v>
      </c>
      <c r="E616" s="32" t="s">
        <v>2</v>
      </c>
      <c r="F616" s="15">
        <v>24.11</v>
      </c>
      <c r="G616" s="47">
        <f t="shared" si="159"/>
        <v>0.23069999999999991</v>
      </c>
      <c r="H616" s="49">
        <f t="shared" si="160"/>
        <v>29.67</v>
      </c>
      <c r="I616" s="49">
        <f>ROUND(H616*D616,2)</f>
        <v>89.01</v>
      </c>
      <c r="N616" s="7">
        <v>29.67</v>
      </c>
      <c r="O616" s="8">
        <v>89.01</v>
      </c>
      <c r="P616" s="7">
        <f t="shared" si="158"/>
        <v>0</v>
      </c>
    </row>
    <row r="617" spans="1:16" x14ac:dyDescent="0.25">
      <c r="F617" s="20"/>
      <c r="G617" s="50"/>
      <c r="H617" s="51"/>
      <c r="I617" s="51"/>
    </row>
    <row r="618" spans="1:16" x14ac:dyDescent="0.25">
      <c r="F618" s="20"/>
      <c r="G618" s="50"/>
      <c r="H618" s="51"/>
      <c r="I618" s="51"/>
    </row>
    <row r="619" spans="1:16" s="18" customFormat="1" ht="30" x14ac:dyDescent="0.25">
      <c r="A619" s="25">
        <v>57</v>
      </c>
      <c r="B619" s="26"/>
      <c r="C619" s="27" t="s">
        <v>1139</v>
      </c>
      <c r="D619" s="36"/>
      <c r="E619" s="36"/>
      <c r="F619" s="12"/>
      <c r="G619" s="36"/>
      <c r="H619" s="36"/>
      <c r="I619" s="54">
        <v>15378.18</v>
      </c>
      <c r="N619" s="13"/>
      <c r="O619" s="13">
        <v>15378.18</v>
      </c>
      <c r="P619" s="16">
        <f>I619-O619</f>
        <v>0</v>
      </c>
    </row>
    <row r="620" spans="1:16" x14ac:dyDescent="0.25">
      <c r="I620" s="10">
        <v>1.2306999999999999</v>
      </c>
    </row>
    <row r="621" spans="1:16" ht="30" x14ac:dyDescent="0.25">
      <c r="A621" s="32" t="s">
        <v>1140</v>
      </c>
      <c r="B621" s="33" t="s">
        <v>1141</v>
      </c>
      <c r="C621" s="34" t="s">
        <v>1142</v>
      </c>
      <c r="D621" s="32">
        <v>3</v>
      </c>
      <c r="E621" s="32" t="s">
        <v>2</v>
      </c>
      <c r="F621" s="15">
        <v>1232.96</v>
      </c>
      <c r="G621" s="47">
        <f>$I$620-1</f>
        <v>0.23069999999999991</v>
      </c>
      <c r="H621" s="49">
        <f>ROUND(F621*$I$620,2)</f>
        <v>1517.4</v>
      </c>
      <c r="I621" s="49">
        <f t="shared" ref="I621:I627" si="161">ROUND(H621*D621,2)</f>
        <v>4552.2</v>
      </c>
      <c r="N621" s="7">
        <v>1517.4</v>
      </c>
      <c r="O621" s="8">
        <v>4552.2</v>
      </c>
      <c r="P621" s="7">
        <f t="shared" ref="P621:P627" si="162">O621-I621</f>
        <v>0</v>
      </c>
    </row>
    <row r="622" spans="1:16" ht="30" x14ac:dyDescent="0.25">
      <c r="A622" s="32" t="s">
        <v>1143</v>
      </c>
      <c r="B622" s="33" t="s">
        <v>1144</v>
      </c>
      <c r="C622" s="34" t="s">
        <v>1145</v>
      </c>
      <c r="D622" s="32">
        <v>1</v>
      </c>
      <c r="E622" s="32" t="s">
        <v>2</v>
      </c>
      <c r="F622" s="15">
        <v>3018.05</v>
      </c>
      <c r="G622" s="47">
        <f t="shared" ref="G622:G627" si="163">$I$620-1</f>
        <v>0.23069999999999991</v>
      </c>
      <c r="H622" s="49">
        <f t="shared" ref="H622:H627" si="164">ROUND(F622*$I$620,2)</f>
        <v>3714.31</v>
      </c>
      <c r="I622" s="49">
        <f t="shared" si="161"/>
        <v>3714.31</v>
      </c>
      <c r="N622" s="7">
        <v>3714.31</v>
      </c>
      <c r="O622" s="8">
        <v>3714.31</v>
      </c>
      <c r="P622" s="7">
        <f t="shared" si="162"/>
        <v>0</v>
      </c>
    </row>
    <row r="623" spans="1:16" ht="45" x14ac:dyDescent="0.25">
      <c r="A623" s="32" t="s">
        <v>1146</v>
      </c>
      <c r="B623" s="33" t="s">
        <v>1147</v>
      </c>
      <c r="C623" s="34" t="s">
        <v>1148</v>
      </c>
      <c r="D623" s="32">
        <v>19</v>
      </c>
      <c r="E623" s="32" t="s">
        <v>2</v>
      </c>
      <c r="F623" s="15">
        <v>50.83</v>
      </c>
      <c r="G623" s="47">
        <f t="shared" si="163"/>
        <v>0.23069999999999991</v>
      </c>
      <c r="H623" s="49">
        <f t="shared" si="164"/>
        <v>62.56</v>
      </c>
      <c r="I623" s="49">
        <f t="shared" si="161"/>
        <v>1188.6400000000001</v>
      </c>
      <c r="N623" s="7">
        <v>62.56</v>
      </c>
      <c r="O623" s="8">
        <v>1188.6400000000001</v>
      </c>
      <c r="P623" s="7">
        <f t="shared" si="162"/>
        <v>0</v>
      </c>
    </row>
    <row r="624" spans="1:16" ht="45" x14ac:dyDescent="0.25">
      <c r="A624" s="32" t="s">
        <v>1149</v>
      </c>
      <c r="B624" s="33" t="s">
        <v>1150</v>
      </c>
      <c r="C624" s="34" t="s">
        <v>1151</v>
      </c>
      <c r="D624" s="32">
        <v>3</v>
      </c>
      <c r="E624" s="32" t="s">
        <v>2</v>
      </c>
      <c r="F624" s="15">
        <v>25.67</v>
      </c>
      <c r="G624" s="47">
        <f t="shared" si="163"/>
        <v>0.23069999999999991</v>
      </c>
      <c r="H624" s="49">
        <f t="shared" si="164"/>
        <v>31.59</v>
      </c>
      <c r="I624" s="49">
        <f t="shared" si="161"/>
        <v>94.77</v>
      </c>
      <c r="N624" s="7">
        <v>31.59</v>
      </c>
      <c r="O624" s="8">
        <v>94.77</v>
      </c>
      <c r="P624" s="7">
        <f t="shared" si="162"/>
        <v>0</v>
      </c>
    </row>
    <row r="625" spans="1:16" ht="45" x14ac:dyDescent="0.25">
      <c r="A625" s="32" t="s">
        <v>1152</v>
      </c>
      <c r="B625" s="33" t="s">
        <v>1153</v>
      </c>
      <c r="C625" s="34" t="s">
        <v>1154</v>
      </c>
      <c r="D625" s="32">
        <v>2</v>
      </c>
      <c r="E625" s="32" t="s">
        <v>2</v>
      </c>
      <c r="F625" s="15">
        <v>180.04</v>
      </c>
      <c r="G625" s="47">
        <f t="shared" si="163"/>
        <v>0.23069999999999991</v>
      </c>
      <c r="H625" s="49">
        <f t="shared" si="164"/>
        <v>221.58</v>
      </c>
      <c r="I625" s="49">
        <f t="shared" si="161"/>
        <v>443.16</v>
      </c>
      <c r="N625" s="7">
        <v>221.58</v>
      </c>
      <c r="O625" s="8">
        <v>443.16</v>
      </c>
      <c r="P625" s="7">
        <f t="shared" si="162"/>
        <v>0</v>
      </c>
    </row>
    <row r="626" spans="1:16" ht="45" x14ac:dyDescent="0.25">
      <c r="A626" s="32" t="s">
        <v>1155</v>
      </c>
      <c r="B626" s="33" t="s">
        <v>1156</v>
      </c>
      <c r="C626" s="34" t="s">
        <v>1157</v>
      </c>
      <c r="D626" s="32">
        <v>3</v>
      </c>
      <c r="E626" s="32" t="s">
        <v>2</v>
      </c>
      <c r="F626" s="15">
        <v>1416.61</v>
      </c>
      <c r="G626" s="47">
        <f t="shared" si="163"/>
        <v>0.23069999999999991</v>
      </c>
      <c r="H626" s="49">
        <f t="shared" si="164"/>
        <v>1743.42</v>
      </c>
      <c r="I626" s="49">
        <f t="shared" si="161"/>
        <v>5230.26</v>
      </c>
      <c r="N626" s="7">
        <v>1743.42</v>
      </c>
      <c r="O626" s="8">
        <v>5230.26</v>
      </c>
      <c r="P626" s="7">
        <f t="shared" si="162"/>
        <v>0</v>
      </c>
    </row>
    <row r="627" spans="1:16" ht="45" x14ac:dyDescent="0.25">
      <c r="A627" s="32" t="s">
        <v>1158</v>
      </c>
      <c r="B627" s="33" t="s">
        <v>1159</v>
      </c>
      <c r="C627" s="34" t="s">
        <v>1160</v>
      </c>
      <c r="D627" s="32">
        <v>4</v>
      </c>
      <c r="E627" s="32" t="s">
        <v>2</v>
      </c>
      <c r="F627" s="15">
        <v>31.45</v>
      </c>
      <c r="G627" s="47">
        <f t="shared" si="163"/>
        <v>0.23069999999999991</v>
      </c>
      <c r="H627" s="49">
        <f t="shared" si="164"/>
        <v>38.71</v>
      </c>
      <c r="I627" s="49">
        <f t="shared" si="161"/>
        <v>154.84</v>
      </c>
      <c r="N627" s="7">
        <v>38.71</v>
      </c>
      <c r="O627" s="8">
        <v>154.84</v>
      </c>
      <c r="P627" s="7">
        <f t="shared" si="162"/>
        <v>0</v>
      </c>
    </row>
    <row r="628" spans="1:16" x14ac:dyDescent="0.25">
      <c r="F628" s="20"/>
      <c r="G628" s="50"/>
      <c r="H628" s="51"/>
      <c r="I628" s="51"/>
    </row>
    <row r="629" spans="1:16" x14ac:dyDescent="0.25">
      <c r="F629" s="20"/>
      <c r="G629" s="50"/>
      <c r="H629" s="51"/>
      <c r="I629" s="51"/>
    </row>
    <row r="630" spans="1:16" s="18" customFormat="1" ht="30" x14ac:dyDescent="0.25">
      <c r="A630" s="25">
        <v>58</v>
      </c>
      <c r="B630" s="26"/>
      <c r="C630" s="27" t="s">
        <v>1161</v>
      </c>
      <c r="D630" s="36"/>
      <c r="E630" s="36"/>
      <c r="F630" s="12"/>
      <c r="G630" s="36"/>
      <c r="H630" s="36"/>
      <c r="I630" s="54">
        <f>ROUND(SUM(I632:I633),2)</f>
        <v>1426.17</v>
      </c>
      <c r="N630" s="13"/>
      <c r="O630" s="13">
        <v>1426.17</v>
      </c>
      <c r="P630" s="16">
        <f>I630-O630</f>
        <v>0</v>
      </c>
    </row>
    <row r="631" spans="1:16" x14ac:dyDescent="0.25">
      <c r="I631" s="10">
        <v>1.2306999999999999</v>
      </c>
    </row>
    <row r="632" spans="1:16" ht="60" x14ac:dyDescent="0.25">
      <c r="A632" s="32" t="s">
        <v>1162</v>
      </c>
      <c r="B632" s="33" t="s">
        <v>1018</v>
      </c>
      <c r="C632" s="34" t="s">
        <v>1019</v>
      </c>
      <c r="D632" s="32">
        <v>4</v>
      </c>
      <c r="E632" s="32" t="s">
        <v>2</v>
      </c>
      <c r="F632" s="15">
        <v>167.34</v>
      </c>
      <c r="G632" s="47">
        <f>$I$631-1</f>
        <v>0.23069999999999991</v>
      </c>
      <c r="H632" s="49">
        <f>ROUND(F632*$I$631,2)</f>
        <v>205.95</v>
      </c>
      <c r="I632" s="49">
        <f>ROUND(H632*D632,2)</f>
        <v>823.8</v>
      </c>
      <c r="N632" s="7">
        <v>205.95</v>
      </c>
      <c r="O632" s="8">
        <v>823.8</v>
      </c>
      <c r="P632" s="7">
        <f t="shared" ref="P632:P633" si="165">O632-I632</f>
        <v>0</v>
      </c>
    </row>
    <row r="633" spans="1:16" ht="45" x14ac:dyDescent="0.25">
      <c r="A633" s="32" t="s">
        <v>1163</v>
      </c>
      <c r="B633" s="33" t="s">
        <v>1024</v>
      </c>
      <c r="C633" s="34" t="s">
        <v>1025</v>
      </c>
      <c r="D633" s="32">
        <v>27</v>
      </c>
      <c r="E633" s="32" t="s">
        <v>2</v>
      </c>
      <c r="F633" s="15">
        <v>18.13</v>
      </c>
      <c r="G633" s="47">
        <f>$I$631-1</f>
        <v>0.23069999999999991</v>
      </c>
      <c r="H633" s="49">
        <f>ROUND(F633*$I$631,2)</f>
        <v>22.31</v>
      </c>
      <c r="I633" s="49">
        <f>ROUND(H633*D633,2)</f>
        <v>602.37</v>
      </c>
      <c r="N633" s="7">
        <v>22.31</v>
      </c>
      <c r="O633" s="8">
        <v>602.37</v>
      </c>
      <c r="P633" s="7">
        <f t="shared" si="165"/>
        <v>0</v>
      </c>
    </row>
    <row r="634" spans="1:16" x14ac:dyDescent="0.25">
      <c r="F634" s="20"/>
      <c r="G634" s="50"/>
      <c r="H634" s="51"/>
      <c r="I634" s="51"/>
    </row>
    <row r="635" spans="1:16" x14ac:dyDescent="0.25">
      <c r="F635" s="20"/>
      <c r="G635" s="50"/>
      <c r="H635" s="51"/>
      <c r="I635" s="51"/>
    </row>
    <row r="636" spans="1:16" s="18" customFormat="1" ht="30" x14ac:dyDescent="0.25">
      <c r="A636" s="25">
        <v>59</v>
      </c>
      <c r="B636" s="26"/>
      <c r="C636" s="27" t="s">
        <v>1164</v>
      </c>
      <c r="D636" s="36"/>
      <c r="E636" s="36"/>
      <c r="F636" s="12"/>
      <c r="G636" s="36"/>
      <c r="H636" s="36"/>
      <c r="I636" s="54">
        <f>ROUND(SUM(I638:I640),2)</f>
        <v>1507.98</v>
      </c>
      <c r="N636" s="13"/>
      <c r="O636" s="13">
        <v>1507.98</v>
      </c>
      <c r="P636" s="16">
        <f>I636-O636</f>
        <v>0</v>
      </c>
    </row>
    <row r="637" spans="1:16" x14ac:dyDescent="0.25">
      <c r="I637" s="10">
        <v>1.2306999999999999</v>
      </c>
    </row>
    <row r="638" spans="1:16" ht="30" x14ac:dyDescent="0.25">
      <c r="A638" s="32" t="s">
        <v>1165</v>
      </c>
      <c r="B638" s="33" t="s">
        <v>1166</v>
      </c>
      <c r="C638" s="34" t="s">
        <v>1167</v>
      </c>
      <c r="D638" s="32">
        <v>19</v>
      </c>
      <c r="E638" s="32" t="s">
        <v>2</v>
      </c>
      <c r="F638" s="15">
        <v>44.38</v>
      </c>
      <c r="G638" s="47">
        <f>$I$637-1</f>
        <v>0.23069999999999991</v>
      </c>
      <c r="H638" s="49">
        <f>ROUND(F638*$I$637,2)</f>
        <v>54.62</v>
      </c>
      <c r="I638" s="49">
        <f>ROUND(H638*D638,2)</f>
        <v>1037.78</v>
      </c>
      <c r="N638" s="7">
        <v>54.62</v>
      </c>
      <c r="O638" s="8">
        <v>1037.78</v>
      </c>
      <c r="P638" s="7">
        <f t="shared" ref="P638:P640" si="166">O638-I638</f>
        <v>0</v>
      </c>
    </row>
    <row r="639" spans="1:16" ht="45" x14ac:dyDescent="0.25">
      <c r="A639" s="32" t="s">
        <v>1168</v>
      </c>
      <c r="B639" s="33" t="s">
        <v>1169</v>
      </c>
      <c r="C639" s="34" t="s">
        <v>1170</v>
      </c>
      <c r="D639" s="32">
        <v>8</v>
      </c>
      <c r="E639" s="32" t="s">
        <v>2</v>
      </c>
      <c r="F639" s="15">
        <v>25.31</v>
      </c>
      <c r="G639" s="47">
        <f t="shared" ref="G639:G640" si="167">$I$637-1</f>
        <v>0.23069999999999991</v>
      </c>
      <c r="H639" s="49">
        <f t="shared" ref="H639:H640" si="168">ROUND(F639*$I$637,2)</f>
        <v>31.15</v>
      </c>
      <c r="I639" s="49">
        <f>ROUND(H639*D639,2)</f>
        <v>249.2</v>
      </c>
      <c r="N639" s="7">
        <v>31.15</v>
      </c>
      <c r="O639" s="8">
        <v>249.2</v>
      </c>
      <c r="P639" s="7">
        <f t="shared" si="166"/>
        <v>0</v>
      </c>
    </row>
    <row r="640" spans="1:16" ht="30" x14ac:dyDescent="0.25">
      <c r="A640" s="32" t="s">
        <v>1171</v>
      </c>
      <c r="B640" s="33" t="s">
        <v>1172</v>
      </c>
      <c r="C640" s="34" t="s">
        <v>1173</v>
      </c>
      <c r="D640" s="32">
        <v>10</v>
      </c>
      <c r="E640" s="32" t="s">
        <v>2</v>
      </c>
      <c r="F640" s="15">
        <v>17.96</v>
      </c>
      <c r="G640" s="47">
        <f t="shared" si="167"/>
        <v>0.23069999999999991</v>
      </c>
      <c r="H640" s="49">
        <f t="shared" si="168"/>
        <v>22.1</v>
      </c>
      <c r="I640" s="49">
        <f>ROUND(H640*D640,2)</f>
        <v>221</v>
      </c>
      <c r="N640" s="7">
        <v>22.1</v>
      </c>
      <c r="O640" s="8">
        <v>221</v>
      </c>
      <c r="P640" s="7">
        <f t="shared" si="166"/>
        <v>0</v>
      </c>
    </row>
    <row r="643" spans="1:16" s="18" customFormat="1" ht="45" x14ac:dyDescent="0.25">
      <c r="A643" s="25">
        <v>60</v>
      </c>
      <c r="B643" s="26"/>
      <c r="C643" s="27" t="s">
        <v>1174</v>
      </c>
      <c r="D643" s="36"/>
      <c r="E643" s="36"/>
      <c r="F643" s="12"/>
      <c r="G643" s="36"/>
      <c r="H643" s="36"/>
      <c r="I643" s="54">
        <f>ROUND(SUM(I645:I650),2)</f>
        <v>14753.06</v>
      </c>
      <c r="N643" s="13"/>
      <c r="O643" s="13">
        <v>14753.06</v>
      </c>
      <c r="P643" s="16">
        <f>I643-O643</f>
        <v>0</v>
      </c>
    </row>
    <row r="644" spans="1:16" x14ac:dyDescent="0.25">
      <c r="I644" s="10">
        <v>1.2306999999999999</v>
      </c>
    </row>
    <row r="645" spans="1:16" ht="60" x14ac:dyDescent="0.25">
      <c r="A645" s="32" t="s">
        <v>1175</v>
      </c>
      <c r="B645" s="33" t="s">
        <v>1176</v>
      </c>
      <c r="C645" s="34" t="s">
        <v>1177</v>
      </c>
      <c r="D645" s="32">
        <v>51.65</v>
      </c>
      <c r="E645" s="32" t="s">
        <v>3</v>
      </c>
      <c r="F645" s="15">
        <v>145.1</v>
      </c>
      <c r="G645" s="47">
        <f>$I$644-1</f>
        <v>0.23069999999999991</v>
      </c>
      <c r="H645" s="49">
        <f>ROUND(F645*$I$644,2)</f>
        <v>178.57</v>
      </c>
      <c r="I645" s="49">
        <f t="shared" ref="I645:I650" si="169">ROUND(H645*D645,2)</f>
        <v>9223.14</v>
      </c>
      <c r="N645" s="7">
        <v>178.57</v>
      </c>
      <c r="O645" s="8">
        <v>9223.14</v>
      </c>
      <c r="P645" s="7">
        <f t="shared" ref="P645:P650" si="170">O645-I645</f>
        <v>0</v>
      </c>
    </row>
    <row r="646" spans="1:16" ht="75" x14ac:dyDescent="0.25">
      <c r="A646" s="32" t="s">
        <v>1178</v>
      </c>
      <c r="B646" s="33" t="s">
        <v>1179</v>
      </c>
      <c r="C646" s="34" t="s">
        <v>1180</v>
      </c>
      <c r="D646" s="32">
        <v>15.2</v>
      </c>
      <c r="E646" s="32" t="s">
        <v>3</v>
      </c>
      <c r="F646" s="15">
        <v>23.89</v>
      </c>
      <c r="G646" s="47">
        <f t="shared" ref="G646:G650" si="171">$I$644-1</f>
        <v>0.23069999999999991</v>
      </c>
      <c r="H646" s="49">
        <f t="shared" ref="H646:H650" si="172">ROUND(F646*$I$644,2)</f>
        <v>29.4</v>
      </c>
      <c r="I646" s="49">
        <f t="shared" si="169"/>
        <v>446.88</v>
      </c>
      <c r="N646" s="7">
        <v>29.4</v>
      </c>
      <c r="O646" s="8">
        <v>446.88</v>
      </c>
      <c r="P646" s="7">
        <f t="shared" si="170"/>
        <v>0</v>
      </c>
    </row>
    <row r="647" spans="1:16" ht="75" x14ac:dyDescent="0.25">
      <c r="A647" s="32" t="s">
        <v>1181</v>
      </c>
      <c r="B647" s="33" t="s">
        <v>1182</v>
      </c>
      <c r="C647" s="34" t="s">
        <v>1183</v>
      </c>
      <c r="D647" s="32">
        <v>112.05</v>
      </c>
      <c r="E647" s="32" t="s">
        <v>3</v>
      </c>
      <c r="F647" s="15">
        <v>18.88</v>
      </c>
      <c r="G647" s="47">
        <f t="shared" si="171"/>
        <v>0.23069999999999991</v>
      </c>
      <c r="H647" s="49">
        <f t="shared" si="172"/>
        <v>23.24</v>
      </c>
      <c r="I647" s="49">
        <f t="shared" si="169"/>
        <v>2604.04</v>
      </c>
      <c r="N647" s="7">
        <v>23.24</v>
      </c>
      <c r="O647" s="8">
        <v>2604.04</v>
      </c>
      <c r="P647" s="7">
        <f t="shared" si="170"/>
        <v>0</v>
      </c>
    </row>
    <row r="648" spans="1:16" ht="60" x14ac:dyDescent="0.25">
      <c r="A648" s="32" t="s">
        <v>1184</v>
      </c>
      <c r="B648" s="33" t="s">
        <v>1185</v>
      </c>
      <c r="C648" s="34" t="s">
        <v>1186</v>
      </c>
      <c r="D648" s="32">
        <v>4.8</v>
      </c>
      <c r="E648" s="32" t="s">
        <v>3</v>
      </c>
      <c r="F648" s="15">
        <v>19.489999999999998</v>
      </c>
      <c r="G648" s="47">
        <f t="shared" si="171"/>
        <v>0.23069999999999991</v>
      </c>
      <c r="H648" s="49">
        <f t="shared" si="172"/>
        <v>23.99</v>
      </c>
      <c r="I648" s="49">
        <f t="shared" si="169"/>
        <v>115.15</v>
      </c>
      <c r="N648" s="7">
        <v>23.99</v>
      </c>
      <c r="O648" s="8">
        <v>115.15</v>
      </c>
      <c r="P648" s="7">
        <f t="shared" si="170"/>
        <v>0</v>
      </c>
    </row>
    <row r="649" spans="1:16" ht="45" x14ac:dyDescent="0.25">
      <c r="A649" s="32" t="s">
        <v>1187</v>
      </c>
      <c r="B649" s="33" t="s">
        <v>1188</v>
      </c>
      <c r="C649" s="34" t="s">
        <v>1189</v>
      </c>
      <c r="D649" s="32">
        <v>4</v>
      </c>
      <c r="E649" s="32" t="s">
        <v>2</v>
      </c>
      <c r="F649" s="15">
        <v>15.51</v>
      </c>
      <c r="G649" s="47">
        <f t="shared" si="171"/>
        <v>0.23069999999999991</v>
      </c>
      <c r="H649" s="49">
        <f t="shared" si="172"/>
        <v>19.09</v>
      </c>
      <c r="I649" s="49">
        <f t="shared" si="169"/>
        <v>76.36</v>
      </c>
      <c r="N649" s="7">
        <v>19.09</v>
      </c>
      <c r="O649" s="8">
        <v>76.36</v>
      </c>
      <c r="P649" s="7">
        <f t="shared" si="170"/>
        <v>0</v>
      </c>
    </row>
    <row r="650" spans="1:16" ht="45" x14ac:dyDescent="0.25">
      <c r="A650" s="32" t="s">
        <v>1190</v>
      </c>
      <c r="B650" s="33" t="s">
        <v>1191</v>
      </c>
      <c r="C650" s="34" t="s">
        <v>1192</v>
      </c>
      <c r="D650" s="32">
        <v>55.2</v>
      </c>
      <c r="E650" s="32" t="s">
        <v>3</v>
      </c>
      <c r="F650" s="15">
        <v>33.67</v>
      </c>
      <c r="G650" s="47">
        <f t="shared" si="171"/>
        <v>0.23069999999999991</v>
      </c>
      <c r="H650" s="49">
        <f t="shared" si="172"/>
        <v>41.44</v>
      </c>
      <c r="I650" s="49">
        <f t="shared" si="169"/>
        <v>2287.4899999999998</v>
      </c>
      <c r="N650" s="7">
        <v>41.44</v>
      </c>
      <c r="O650" s="8">
        <v>2287.4899999999998</v>
      </c>
      <c r="P650" s="7">
        <f t="shared" si="170"/>
        <v>0</v>
      </c>
    </row>
    <row r="651" spans="1:16" x14ac:dyDescent="0.25">
      <c r="F651" s="20"/>
      <c r="G651" s="50"/>
      <c r="H651" s="51"/>
      <c r="I651" s="51"/>
    </row>
    <row r="652" spans="1:16" x14ac:dyDescent="0.25">
      <c r="F652" s="20"/>
      <c r="G652" s="50"/>
      <c r="H652" s="51"/>
      <c r="I652" s="51"/>
    </row>
    <row r="653" spans="1:16" s="18" customFormat="1" ht="30" x14ac:dyDescent="0.25">
      <c r="A653" s="25">
        <v>61</v>
      </c>
      <c r="B653" s="26"/>
      <c r="C653" s="27" t="s">
        <v>1193</v>
      </c>
      <c r="D653" s="36"/>
      <c r="E653" s="36"/>
      <c r="F653" s="12"/>
      <c r="G653" s="36"/>
      <c r="H653" s="36"/>
      <c r="I653" s="54">
        <f>ROUND(SUM(I655:I656),2)</f>
        <v>5599.65</v>
      </c>
      <c r="N653" s="13"/>
      <c r="O653" s="13">
        <v>5599.65</v>
      </c>
      <c r="P653" s="16">
        <f>I653-O653</f>
        <v>0</v>
      </c>
    </row>
    <row r="654" spans="1:16" x14ac:dyDescent="0.25">
      <c r="I654" s="10">
        <v>1.2306999999999999</v>
      </c>
    </row>
    <row r="655" spans="1:16" ht="45" x14ac:dyDescent="0.25">
      <c r="A655" s="32" t="s">
        <v>1194</v>
      </c>
      <c r="B655" s="33" t="s">
        <v>1195</v>
      </c>
      <c r="C655" s="34" t="s">
        <v>1196</v>
      </c>
      <c r="D655" s="32">
        <v>579</v>
      </c>
      <c r="E655" s="32" t="s">
        <v>3</v>
      </c>
      <c r="F655" s="15">
        <v>6.85</v>
      </c>
      <c r="G655" s="47">
        <f>$I$654-1</f>
        <v>0.23069999999999991</v>
      </c>
      <c r="H655" s="49">
        <f>ROUND(F655*$I$654,2)</f>
        <v>8.43</v>
      </c>
      <c r="I655" s="49">
        <f>ROUND(H655*D655,2)</f>
        <v>4880.97</v>
      </c>
      <c r="N655" s="7">
        <v>8.43</v>
      </c>
      <c r="O655" s="8">
        <v>4880.97</v>
      </c>
      <c r="P655" s="7">
        <f t="shared" ref="P655:P656" si="173">O655-I655</f>
        <v>0</v>
      </c>
    </row>
    <row r="656" spans="1:16" ht="30" x14ac:dyDescent="0.25">
      <c r="A656" s="32" t="s">
        <v>1197</v>
      </c>
      <c r="B656" s="33" t="s">
        <v>1198</v>
      </c>
      <c r="C656" s="34" t="s">
        <v>1199</v>
      </c>
      <c r="D656" s="32">
        <v>113</v>
      </c>
      <c r="E656" s="32" t="s">
        <v>3</v>
      </c>
      <c r="F656" s="15">
        <v>5.17</v>
      </c>
      <c r="G656" s="47">
        <f>$I$654-1</f>
        <v>0.23069999999999991</v>
      </c>
      <c r="H656" s="49">
        <f>ROUND(F656*$I$654,2)</f>
        <v>6.36</v>
      </c>
      <c r="I656" s="49">
        <f>ROUND(H656*D656,2)</f>
        <v>718.68</v>
      </c>
      <c r="N656" s="7">
        <v>6.36</v>
      </c>
      <c r="O656" s="8">
        <v>718.68</v>
      </c>
      <c r="P656" s="7">
        <f t="shared" si="173"/>
        <v>0</v>
      </c>
    </row>
    <row r="657" spans="1:16" x14ac:dyDescent="0.25">
      <c r="F657" s="20"/>
      <c r="G657" s="50"/>
      <c r="H657" s="51"/>
      <c r="I657" s="51"/>
    </row>
    <row r="658" spans="1:16" x14ac:dyDescent="0.25">
      <c r="F658" s="20"/>
      <c r="G658" s="50"/>
      <c r="H658" s="51"/>
      <c r="I658" s="51"/>
    </row>
    <row r="659" spans="1:16" s="18" customFormat="1" x14ac:dyDescent="0.25">
      <c r="A659" s="25">
        <v>62</v>
      </c>
      <c r="B659" s="26"/>
      <c r="C659" s="27" t="s">
        <v>1200</v>
      </c>
      <c r="D659" s="36"/>
      <c r="E659" s="36"/>
      <c r="F659" s="12"/>
      <c r="G659" s="36"/>
      <c r="H659" s="36"/>
      <c r="I659" s="54">
        <f>ROUND(SUM(I661:I662),2)</f>
        <v>11674.4</v>
      </c>
      <c r="N659" s="13"/>
      <c r="O659" s="13">
        <v>11674.4</v>
      </c>
      <c r="P659" s="16">
        <f>I659-O659</f>
        <v>0</v>
      </c>
    </row>
    <row r="660" spans="1:16" x14ac:dyDescent="0.25">
      <c r="I660" s="10">
        <v>1.2306999999999999</v>
      </c>
    </row>
    <row r="661" spans="1:16" ht="30" x14ac:dyDescent="0.25">
      <c r="A661" s="32" t="s">
        <v>1201</v>
      </c>
      <c r="B661" s="33" t="s">
        <v>1202</v>
      </c>
      <c r="C661" s="34" t="s">
        <v>1203</v>
      </c>
      <c r="D661" s="32">
        <v>4</v>
      </c>
      <c r="E661" s="32" t="s">
        <v>3</v>
      </c>
      <c r="F661" s="15">
        <v>113.9</v>
      </c>
      <c r="G661" s="47">
        <f>$I$660-1</f>
        <v>0.23069999999999991</v>
      </c>
      <c r="H661" s="49">
        <f>ROUND(F661*$I$660,2)</f>
        <v>140.18</v>
      </c>
      <c r="I661" s="49">
        <f>ROUND(H661*D661,2)</f>
        <v>560.72</v>
      </c>
      <c r="N661" s="7">
        <v>140.18</v>
      </c>
      <c r="O661" s="8">
        <v>560.72</v>
      </c>
      <c r="P661" s="7">
        <f t="shared" ref="P661:P662" si="174">O661-I661</f>
        <v>0</v>
      </c>
    </row>
    <row r="662" spans="1:16" ht="30" x14ac:dyDescent="0.25">
      <c r="A662" s="32" t="s">
        <v>1204</v>
      </c>
      <c r="B662" s="33" t="s">
        <v>1205</v>
      </c>
      <c r="C662" s="34" t="s">
        <v>1206</v>
      </c>
      <c r="D662" s="32">
        <v>1</v>
      </c>
      <c r="E662" s="32" t="s">
        <v>2</v>
      </c>
      <c r="F662" s="15">
        <v>9030.3700000000008</v>
      </c>
      <c r="G662" s="47">
        <f>$I$660-1</f>
        <v>0.23069999999999991</v>
      </c>
      <c r="H662" s="49">
        <f>ROUND(F662*$I$660,2)</f>
        <v>11113.68</v>
      </c>
      <c r="I662" s="49">
        <f>ROUND(H662*D662,2)</f>
        <v>11113.68</v>
      </c>
      <c r="N662" s="7">
        <v>11113.68</v>
      </c>
      <c r="O662" s="8">
        <v>11113.68</v>
      </c>
      <c r="P662" s="7">
        <f t="shared" si="174"/>
        <v>0</v>
      </c>
    </row>
    <row r="663" spans="1:16" x14ac:dyDescent="0.25">
      <c r="F663" s="20"/>
      <c r="G663" s="50"/>
      <c r="H663" s="51"/>
      <c r="I663" s="51"/>
    </row>
    <row r="664" spans="1:16" x14ac:dyDescent="0.25">
      <c r="F664" s="20"/>
      <c r="G664" s="50"/>
      <c r="H664" s="51"/>
      <c r="I664" s="51"/>
    </row>
    <row r="665" spans="1:16" s="18" customFormat="1" ht="30" x14ac:dyDescent="0.25">
      <c r="A665" s="25">
        <v>63</v>
      </c>
      <c r="B665" s="26"/>
      <c r="C665" s="27" t="s">
        <v>1207</v>
      </c>
      <c r="D665" s="36"/>
      <c r="E665" s="36"/>
      <c r="F665" s="12"/>
      <c r="G665" s="36"/>
      <c r="H665" s="36"/>
      <c r="I665" s="54">
        <f>ROUND(SUM(I667:I681),2)</f>
        <v>52715.13</v>
      </c>
      <c r="N665" s="13"/>
      <c r="O665" s="13">
        <v>52715.13</v>
      </c>
      <c r="P665" s="16">
        <f>I665-O665</f>
        <v>0</v>
      </c>
    </row>
    <row r="666" spans="1:16" x14ac:dyDescent="0.25">
      <c r="I666" s="10">
        <v>1.2306999999999999</v>
      </c>
    </row>
    <row r="667" spans="1:16" ht="30" x14ac:dyDescent="0.25">
      <c r="A667" s="32" t="s">
        <v>1208</v>
      </c>
      <c r="B667" s="33" t="s">
        <v>1209</v>
      </c>
      <c r="C667" s="34" t="s">
        <v>1210</v>
      </c>
      <c r="D667" s="32">
        <v>1</v>
      </c>
      <c r="E667" s="32" t="s">
        <v>2</v>
      </c>
      <c r="F667" s="15">
        <v>127.56</v>
      </c>
      <c r="G667" s="47">
        <f>$I$666-1</f>
        <v>0.23069999999999991</v>
      </c>
      <c r="H667" s="49">
        <f>ROUND(F667*$I$666,2)</f>
        <v>156.99</v>
      </c>
      <c r="I667" s="49">
        <f t="shared" ref="I667:I681" si="175">ROUND(H667*D667,2)</f>
        <v>156.99</v>
      </c>
      <c r="N667" s="7">
        <v>156.99</v>
      </c>
      <c r="O667" s="8">
        <v>156.99</v>
      </c>
      <c r="P667" s="7">
        <f t="shared" ref="P667:P681" si="176">O667-I667</f>
        <v>0</v>
      </c>
    </row>
    <row r="668" spans="1:16" ht="30" x14ac:dyDescent="0.25">
      <c r="A668" s="32" t="s">
        <v>1211</v>
      </c>
      <c r="B668" s="33" t="s">
        <v>1212</v>
      </c>
      <c r="C668" s="34" t="s">
        <v>1213</v>
      </c>
      <c r="D668" s="32">
        <v>45</v>
      </c>
      <c r="E668" s="32" t="s">
        <v>7</v>
      </c>
      <c r="F668" s="15">
        <v>11.46</v>
      </c>
      <c r="G668" s="47">
        <f t="shared" ref="G668:G681" si="177">$I$666-1</f>
        <v>0.23069999999999991</v>
      </c>
      <c r="H668" s="49">
        <f t="shared" ref="H668:H681" si="178">ROUND(F668*$I$666,2)</f>
        <v>14.1</v>
      </c>
      <c r="I668" s="49">
        <f t="shared" si="175"/>
        <v>634.5</v>
      </c>
      <c r="N668" s="7">
        <v>14.1</v>
      </c>
      <c r="O668" s="8">
        <v>634.5</v>
      </c>
      <c r="P668" s="7">
        <f t="shared" si="176"/>
        <v>0</v>
      </c>
    </row>
    <row r="669" spans="1:16" ht="45" x14ac:dyDescent="0.25">
      <c r="A669" s="32" t="s">
        <v>1214</v>
      </c>
      <c r="B669" s="33" t="s">
        <v>1215</v>
      </c>
      <c r="C669" s="34" t="s">
        <v>1216</v>
      </c>
      <c r="D669" s="32">
        <v>11</v>
      </c>
      <c r="E669" s="32" t="s">
        <v>2</v>
      </c>
      <c r="F669" s="15">
        <v>29.46</v>
      </c>
      <c r="G669" s="47">
        <f t="shared" si="177"/>
        <v>0.23069999999999991</v>
      </c>
      <c r="H669" s="49">
        <f t="shared" si="178"/>
        <v>36.26</v>
      </c>
      <c r="I669" s="49">
        <f t="shared" si="175"/>
        <v>398.86</v>
      </c>
      <c r="N669" s="7">
        <v>36.26</v>
      </c>
      <c r="O669" s="8">
        <v>398.86</v>
      </c>
      <c r="P669" s="7">
        <f t="shared" si="176"/>
        <v>0</v>
      </c>
    </row>
    <row r="670" spans="1:16" ht="45" x14ac:dyDescent="0.25">
      <c r="A670" s="32" t="s">
        <v>1217</v>
      </c>
      <c r="B670" s="33" t="s">
        <v>1218</v>
      </c>
      <c r="C670" s="34" t="s">
        <v>1219</v>
      </c>
      <c r="D670" s="32">
        <v>4</v>
      </c>
      <c r="E670" s="32" t="s">
        <v>2</v>
      </c>
      <c r="F670" s="15">
        <v>29.5</v>
      </c>
      <c r="G670" s="47">
        <f t="shared" si="177"/>
        <v>0.23069999999999991</v>
      </c>
      <c r="H670" s="49">
        <f t="shared" si="178"/>
        <v>36.31</v>
      </c>
      <c r="I670" s="49">
        <f t="shared" si="175"/>
        <v>145.24</v>
      </c>
      <c r="N670" s="7">
        <v>36.31</v>
      </c>
      <c r="O670" s="8">
        <v>145.24</v>
      </c>
      <c r="P670" s="7">
        <f t="shared" si="176"/>
        <v>0</v>
      </c>
    </row>
    <row r="671" spans="1:16" ht="30" x14ac:dyDescent="0.25">
      <c r="A671" s="32" t="s">
        <v>1220</v>
      </c>
      <c r="B671" s="33" t="s">
        <v>1221</v>
      </c>
      <c r="C671" s="34" t="s">
        <v>1222</v>
      </c>
      <c r="D671" s="32">
        <v>1</v>
      </c>
      <c r="E671" s="32" t="s">
        <v>2</v>
      </c>
      <c r="F671" s="15">
        <v>407.43</v>
      </c>
      <c r="G671" s="47">
        <f t="shared" si="177"/>
        <v>0.23069999999999991</v>
      </c>
      <c r="H671" s="49">
        <f t="shared" si="178"/>
        <v>501.42</v>
      </c>
      <c r="I671" s="49">
        <f t="shared" si="175"/>
        <v>501.42</v>
      </c>
      <c r="N671" s="7">
        <v>501.42</v>
      </c>
      <c r="O671" s="8">
        <v>501.42</v>
      </c>
      <c r="P671" s="7">
        <f t="shared" si="176"/>
        <v>0</v>
      </c>
    </row>
    <row r="672" spans="1:16" ht="60" x14ac:dyDescent="0.25">
      <c r="A672" s="32" t="s">
        <v>1223</v>
      </c>
      <c r="B672" s="33" t="s">
        <v>1224</v>
      </c>
      <c r="C672" s="34" t="s">
        <v>1225</v>
      </c>
      <c r="D672" s="32">
        <v>33</v>
      </c>
      <c r="E672" s="32" t="s">
        <v>2</v>
      </c>
      <c r="F672" s="15">
        <v>25.33</v>
      </c>
      <c r="G672" s="47">
        <f t="shared" si="177"/>
        <v>0.23069999999999991</v>
      </c>
      <c r="H672" s="49">
        <f t="shared" si="178"/>
        <v>31.17</v>
      </c>
      <c r="I672" s="49">
        <f t="shared" si="175"/>
        <v>1028.6099999999999</v>
      </c>
      <c r="N672" s="7">
        <v>31.17</v>
      </c>
      <c r="O672" s="8">
        <v>1028.6099999999999</v>
      </c>
      <c r="P672" s="7">
        <f t="shared" si="176"/>
        <v>0</v>
      </c>
    </row>
    <row r="673" spans="1:16" ht="30" x14ac:dyDescent="0.25">
      <c r="A673" s="32" t="s">
        <v>1226</v>
      </c>
      <c r="B673" s="33" t="s">
        <v>1227</v>
      </c>
      <c r="C673" s="34" t="s">
        <v>1228</v>
      </c>
      <c r="D673" s="32">
        <v>1</v>
      </c>
      <c r="E673" s="32" t="s">
        <v>2</v>
      </c>
      <c r="F673" s="15">
        <v>339.68</v>
      </c>
      <c r="G673" s="47">
        <f t="shared" si="177"/>
        <v>0.23069999999999991</v>
      </c>
      <c r="H673" s="49">
        <f t="shared" si="178"/>
        <v>418.04</v>
      </c>
      <c r="I673" s="49">
        <f t="shared" si="175"/>
        <v>418.04</v>
      </c>
      <c r="N673" s="7">
        <v>418.04</v>
      </c>
      <c r="O673" s="8">
        <v>418.04</v>
      </c>
      <c r="P673" s="7">
        <f t="shared" si="176"/>
        <v>0</v>
      </c>
    </row>
    <row r="674" spans="1:16" ht="45" x14ac:dyDescent="0.25">
      <c r="A674" s="32" t="s">
        <v>1229</v>
      </c>
      <c r="B674" s="33" t="s">
        <v>1230</v>
      </c>
      <c r="C674" s="34" t="s">
        <v>1231</v>
      </c>
      <c r="D674" s="32">
        <v>26.18</v>
      </c>
      <c r="E674" s="32" t="s">
        <v>5</v>
      </c>
      <c r="F674" s="15">
        <v>80.739999999999995</v>
      </c>
      <c r="G674" s="47">
        <f t="shared" si="177"/>
        <v>0.23069999999999991</v>
      </c>
      <c r="H674" s="49">
        <f t="shared" si="178"/>
        <v>99.37</v>
      </c>
      <c r="I674" s="49">
        <f t="shared" si="175"/>
        <v>2601.5100000000002</v>
      </c>
      <c r="N674" s="7">
        <v>99.37</v>
      </c>
      <c r="O674" s="8">
        <v>2601.5100000000002</v>
      </c>
      <c r="P674" s="7">
        <f t="shared" si="176"/>
        <v>0</v>
      </c>
    </row>
    <row r="675" spans="1:16" ht="45" x14ac:dyDescent="0.25">
      <c r="A675" s="32" t="s">
        <v>1232</v>
      </c>
      <c r="B675" s="33" t="s">
        <v>1233</v>
      </c>
      <c r="C675" s="34" t="s">
        <v>1234</v>
      </c>
      <c r="D675" s="32">
        <v>26.18</v>
      </c>
      <c r="E675" s="32" t="s">
        <v>5</v>
      </c>
      <c r="F675" s="15">
        <v>26</v>
      </c>
      <c r="G675" s="47">
        <f t="shared" si="177"/>
        <v>0.23069999999999991</v>
      </c>
      <c r="H675" s="49">
        <f t="shared" si="178"/>
        <v>32</v>
      </c>
      <c r="I675" s="49">
        <f t="shared" si="175"/>
        <v>837.76</v>
      </c>
      <c r="N675" s="7">
        <v>32</v>
      </c>
      <c r="O675" s="8">
        <v>837.76</v>
      </c>
      <c r="P675" s="7">
        <f t="shared" si="176"/>
        <v>0</v>
      </c>
    </row>
    <row r="676" spans="1:16" ht="45" x14ac:dyDescent="0.25">
      <c r="A676" s="32" t="s">
        <v>1235</v>
      </c>
      <c r="B676" s="33" t="s">
        <v>1236</v>
      </c>
      <c r="C676" s="34" t="s">
        <v>1237</v>
      </c>
      <c r="D676" s="32">
        <v>11</v>
      </c>
      <c r="E676" s="32" t="s">
        <v>2</v>
      </c>
      <c r="F676" s="15">
        <v>115.57</v>
      </c>
      <c r="G676" s="47">
        <f t="shared" si="177"/>
        <v>0.23069999999999991</v>
      </c>
      <c r="H676" s="49">
        <f t="shared" si="178"/>
        <v>142.22999999999999</v>
      </c>
      <c r="I676" s="49">
        <f t="shared" si="175"/>
        <v>1564.53</v>
      </c>
      <c r="N676" s="7">
        <v>142.22999999999999</v>
      </c>
      <c r="O676" s="8">
        <v>1564.53</v>
      </c>
      <c r="P676" s="7">
        <f t="shared" si="176"/>
        <v>0</v>
      </c>
    </row>
    <row r="677" spans="1:16" ht="45" x14ac:dyDescent="0.25">
      <c r="A677" s="32" t="s">
        <v>1238</v>
      </c>
      <c r="B677" s="33" t="s">
        <v>1239</v>
      </c>
      <c r="C677" s="34" t="s">
        <v>1240</v>
      </c>
      <c r="D677" s="32">
        <v>287</v>
      </c>
      <c r="E677" s="32" t="s">
        <v>3</v>
      </c>
      <c r="F677" s="15">
        <v>68.430000000000007</v>
      </c>
      <c r="G677" s="47">
        <f t="shared" si="177"/>
        <v>0.23069999999999991</v>
      </c>
      <c r="H677" s="49">
        <f t="shared" si="178"/>
        <v>84.22</v>
      </c>
      <c r="I677" s="49">
        <f t="shared" si="175"/>
        <v>24171.14</v>
      </c>
      <c r="N677" s="7">
        <v>84.22</v>
      </c>
      <c r="O677" s="8">
        <v>24171.14</v>
      </c>
      <c r="P677" s="7">
        <f t="shared" si="176"/>
        <v>0</v>
      </c>
    </row>
    <row r="678" spans="1:16" ht="45" x14ac:dyDescent="0.25">
      <c r="A678" s="32" t="s">
        <v>1241</v>
      </c>
      <c r="B678" s="33" t="s">
        <v>1242</v>
      </c>
      <c r="C678" s="34" t="s">
        <v>1243</v>
      </c>
      <c r="D678" s="32">
        <v>174.5</v>
      </c>
      <c r="E678" s="32" t="s">
        <v>3</v>
      </c>
      <c r="F678" s="15">
        <v>56.9</v>
      </c>
      <c r="G678" s="47">
        <f t="shared" si="177"/>
        <v>0.23069999999999991</v>
      </c>
      <c r="H678" s="49">
        <f t="shared" si="178"/>
        <v>70.03</v>
      </c>
      <c r="I678" s="49">
        <f t="shared" si="175"/>
        <v>12220.24</v>
      </c>
      <c r="N678" s="7">
        <v>70.03</v>
      </c>
      <c r="O678" s="8">
        <v>12220.24</v>
      </c>
      <c r="P678" s="7">
        <f t="shared" si="176"/>
        <v>0</v>
      </c>
    </row>
    <row r="679" spans="1:16" ht="45" x14ac:dyDescent="0.25">
      <c r="A679" s="32" t="s">
        <v>1244</v>
      </c>
      <c r="B679" s="33" t="s">
        <v>1245</v>
      </c>
      <c r="C679" s="34" t="s">
        <v>1246</v>
      </c>
      <c r="D679" s="32">
        <v>11</v>
      </c>
      <c r="E679" s="32" t="s">
        <v>2</v>
      </c>
      <c r="F679" s="15">
        <v>51.25</v>
      </c>
      <c r="G679" s="47">
        <f t="shared" si="177"/>
        <v>0.23069999999999991</v>
      </c>
      <c r="H679" s="49">
        <f t="shared" si="178"/>
        <v>63.07</v>
      </c>
      <c r="I679" s="49">
        <f t="shared" si="175"/>
        <v>693.77</v>
      </c>
      <c r="N679" s="7">
        <v>63.07</v>
      </c>
      <c r="O679" s="8">
        <v>693.77</v>
      </c>
      <c r="P679" s="7">
        <f t="shared" si="176"/>
        <v>0</v>
      </c>
    </row>
    <row r="680" spans="1:16" ht="30" x14ac:dyDescent="0.25">
      <c r="A680" s="32" t="s">
        <v>1247</v>
      </c>
      <c r="B680" s="33" t="s">
        <v>1172</v>
      </c>
      <c r="C680" s="34" t="s">
        <v>1173</v>
      </c>
      <c r="D680" s="32">
        <v>251</v>
      </c>
      <c r="E680" s="32" t="s">
        <v>2</v>
      </c>
      <c r="F680" s="15">
        <v>17.96</v>
      </c>
      <c r="G680" s="47">
        <f t="shared" si="177"/>
        <v>0.23069999999999991</v>
      </c>
      <c r="H680" s="49">
        <f t="shared" si="178"/>
        <v>22.1</v>
      </c>
      <c r="I680" s="49">
        <f t="shared" si="175"/>
        <v>5547.1</v>
      </c>
      <c r="N680" s="7">
        <v>22.1</v>
      </c>
      <c r="O680" s="8">
        <v>5547.1</v>
      </c>
      <c r="P680" s="7">
        <f t="shared" si="176"/>
        <v>0</v>
      </c>
    </row>
    <row r="681" spans="1:16" ht="30" x14ac:dyDescent="0.25">
      <c r="A681" s="32" t="s">
        <v>1248</v>
      </c>
      <c r="B681" s="33" t="s">
        <v>1249</v>
      </c>
      <c r="C681" s="34" t="s">
        <v>1250</v>
      </c>
      <c r="D681" s="32">
        <v>22</v>
      </c>
      <c r="E681" s="32" t="s">
        <v>2</v>
      </c>
      <c r="F681" s="15">
        <v>66.31</v>
      </c>
      <c r="G681" s="47">
        <f t="shared" si="177"/>
        <v>0.23069999999999991</v>
      </c>
      <c r="H681" s="49">
        <f t="shared" si="178"/>
        <v>81.61</v>
      </c>
      <c r="I681" s="49">
        <f t="shared" si="175"/>
        <v>1795.42</v>
      </c>
      <c r="N681" s="7">
        <v>81.61</v>
      </c>
      <c r="O681" s="8">
        <v>1795.42</v>
      </c>
      <c r="P681" s="7">
        <f t="shared" si="176"/>
        <v>0</v>
      </c>
    </row>
    <row r="682" spans="1:16" x14ac:dyDescent="0.25">
      <c r="F682" s="20"/>
      <c r="G682" s="50"/>
      <c r="H682" s="51"/>
      <c r="I682" s="51"/>
    </row>
    <row r="683" spans="1:16" x14ac:dyDescent="0.25">
      <c r="F683" s="20"/>
      <c r="G683" s="50"/>
      <c r="H683" s="51"/>
      <c r="I683" s="51"/>
    </row>
    <row r="684" spans="1:16" s="18" customFormat="1" x14ac:dyDescent="0.25">
      <c r="A684" s="25">
        <v>64</v>
      </c>
      <c r="B684" s="26"/>
      <c r="C684" s="27" t="s">
        <v>1251</v>
      </c>
      <c r="D684" s="36"/>
      <c r="E684" s="36"/>
      <c r="F684" s="12"/>
      <c r="G684" s="36"/>
      <c r="H684" s="36"/>
      <c r="I684" s="54">
        <f>ROUND(SUM(I686:I694),2)</f>
        <v>86584.37</v>
      </c>
      <c r="N684" s="13"/>
      <c r="O684" s="13">
        <v>86584.37</v>
      </c>
      <c r="P684" s="16">
        <f>I684-O684</f>
        <v>0</v>
      </c>
    </row>
    <row r="685" spans="1:16" x14ac:dyDescent="0.25">
      <c r="I685" s="10">
        <v>1.2306999999999999</v>
      </c>
    </row>
    <row r="686" spans="1:16" ht="30" x14ac:dyDescent="0.25">
      <c r="A686" s="32" t="s">
        <v>1252</v>
      </c>
      <c r="B686" s="33" t="s">
        <v>1253</v>
      </c>
      <c r="C686" s="34" t="s">
        <v>1254</v>
      </c>
      <c r="D686" s="32">
        <v>1</v>
      </c>
      <c r="E686" s="32" t="s">
        <v>2</v>
      </c>
      <c r="F686" s="15">
        <v>4300.93</v>
      </c>
      <c r="G686" s="47">
        <f>$I$685-1</f>
        <v>0.23069999999999991</v>
      </c>
      <c r="H686" s="49">
        <f>ROUND(F686*$I$685,2)</f>
        <v>5293.15</v>
      </c>
      <c r="I686" s="49">
        <f t="shared" ref="I686:I694" si="179">ROUND(H686*D686,2)</f>
        <v>5293.15</v>
      </c>
      <c r="N686" s="7">
        <v>5293.15</v>
      </c>
      <c r="O686" s="8">
        <v>5293.15</v>
      </c>
      <c r="P686" s="7">
        <f t="shared" ref="P686:P694" si="180">O686-I686</f>
        <v>0</v>
      </c>
    </row>
    <row r="687" spans="1:16" ht="45" x14ac:dyDescent="0.25">
      <c r="A687" s="32" t="s">
        <v>1255</v>
      </c>
      <c r="B687" s="33" t="s">
        <v>1256</v>
      </c>
      <c r="C687" s="34" t="s">
        <v>1257</v>
      </c>
      <c r="D687" s="32">
        <v>42.96</v>
      </c>
      <c r="E687" s="32" t="s">
        <v>1</v>
      </c>
      <c r="F687" s="15">
        <v>582.67999999999995</v>
      </c>
      <c r="G687" s="47">
        <f t="shared" ref="G687:G694" si="181">$I$685-1</f>
        <v>0.23069999999999991</v>
      </c>
      <c r="H687" s="49">
        <f t="shared" ref="H687:H694" si="182">ROUND(F687*$I$685,2)</f>
        <v>717.1</v>
      </c>
      <c r="I687" s="49">
        <f t="shared" si="179"/>
        <v>30806.62</v>
      </c>
      <c r="N687" s="7">
        <v>717.1</v>
      </c>
      <c r="O687" s="8">
        <v>30806.62</v>
      </c>
      <c r="P687" s="7">
        <f t="shared" si="180"/>
        <v>0</v>
      </c>
    </row>
    <row r="688" spans="1:16" ht="45" x14ac:dyDescent="0.25">
      <c r="A688" s="32" t="s">
        <v>1258</v>
      </c>
      <c r="B688" s="33" t="s">
        <v>1259</v>
      </c>
      <c r="C688" s="34" t="s">
        <v>1260</v>
      </c>
      <c r="D688" s="32">
        <v>26.89</v>
      </c>
      <c r="E688" s="32" t="s">
        <v>1</v>
      </c>
      <c r="F688" s="15">
        <v>501.58</v>
      </c>
      <c r="G688" s="47">
        <f t="shared" si="181"/>
        <v>0.23069999999999991</v>
      </c>
      <c r="H688" s="49">
        <f t="shared" si="182"/>
        <v>617.29</v>
      </c>
      <c r="I688" s="49">
        <f t="shared" si="179"/>
        <v>16598.93</v>
      </c>
      <c r="N688" s="7">
        <v>617.29</v>
      </c>
      <c r="O688" s="8">
        <v>16598.93</v>
      </c>
      <c r="P688" s="7">
        <f t="shared" si="180"/>
        <v>0</v>
      </c>
    </row>
    <row r="689" spans="1:16" ht="30" x14ac:dyDescent="0.25">
      <c r="A689" s="32" t="s">
        <v>1261</v>
      </c>
      <c r="B689" s="33" t="s">
        <v>1262</v>
      </c>
      <c r="C689" s="34" t="s">
        <v>1263</v>
      </c>
      <c r="D689" s="32">
        <v>30.15</v>
      </c>
      <c r="E689" s="32" t="s">
        <v>1</v>
      </c>
      <c r="F689" s="15">
        <v>251.57</v>
      </c>
      <c r="G689" s="47">
        <f t="shared" si="181"/>
        <v>0.23069999999999991</v>
      </c>
      <c r="H689" s="49">
        <f t="shared" si="182"/>
        <v>309.61</v>
      </c>
      <c r="I689" s="49">
        <f t="shared" si="179"/>
        <v>9334.74</v>
      </c>
      <c r="N689" s="7">
        <v>309.61</v>
      </c>
      <c r="O689" s="8">
        <v>9334.74</v>
      </c>
      <c r="P689" s="7">
        <f t="shared" si="180"/>
        <v>0</v>
      </c>
    </row>
    <row r="690" spans="1:16" ht="60" x14ac:dyDescent="0.25">
      <c r="A690" s="32" t="s">
        <v>1264</v>
      </c>
      <c r="B690" s="33" t="s">
        <v>1265</v>
      </c>
      <c r="C690" s="34" t="s">
        <v>1266</v>
      </c>
      <c r="D690" s="32">
        <v>79.650000000000006</v>
      </c>
      <c r="E690" s="32" t="s">
        <v>3</v>
      </c>
      <c r="F690" s="15">
        <v>113.52</v>
      </c>
      <c r="G690" s="47">
        <f t="shared" si="181"/>
        <v>0.23069999999999991</v>
      </c>
      <c r="H690" s="49">
        <f t="shared" si="182"/>
        <v>139.71</v>
      </c>
      <c r="I690" s="49">
        <f t="shared" si="179"/>
        <v>11127.9</v>
      </c>
      <c r="N690" s="7">
        <v>139.71</v>
      </c>
      <c r="O690" s="8">
        <v>11127.9</v>
      </c>
      <c r="P690" s="7">
        <f t="shared" si="180"/>
        <v>0</v>
      </c>
    </row>
    <row r="691" spans="1:16" ht="60" x14ac:dyDescent="0.25">
      <c r="A691" s="32" t="s">
        <v>1267</v>
      </c>
      <c r="B691" s="33" t="s">
        <v>1268</v>
      </c>
      <c r="C691" s="34" t="s">
        <v>1269</v>
      </c>
      <c r="D691" s="32">
        <v>148</v>
      </c>
      <c r="E691" s="32" t="s">
        <v>2</v>
      </c>
      <c r="F691" s="15">
        <v>32.75</v>
      </c>
      <c r="G691" s="47">
        <f t="shared" si="181"/>
        <v>0.23069999999999991</v>
      </c>
      <c r="H691" s="49">
        <f t="shared" si="182"/>
        <v>40.31</v>
      </c>
      <c r="I691" s="49">
        <f t="shared" si="179"/>
        <v>5965.88</v>
      </c>
      <c r="N691" s="7">
        <v>40.31</v>
      </c>
      <c r="O691" s="8">
        <v>5965.88</v>
      </c>
      <c r="P691" s="7">
        <f t="shared" si="180"/>
        <v>0</v>
      </c>
    </row>
    <row r="692" spans="1:16" ht="30" x14ac:dyDescent="0.25">
      <c r="A692" s="32" t="s">
        <v>1270</v>
      </c>
      <c r="B692" s="33" t="s">
        <v>1271</v>
      </c>
      <c r="C692" s="34" t="s">
        <v>1272</v>
      </c>
      <c r="D692" s="32">
        <v>4.12</v>
      </c>
      <c r="E692" s="32" t="s">
        <v>3</v>
      </c>
      <c r="F692" s="15">
        <v>200.4</v>
      </c>
      <c r="G692" s="47">
        <f t="shared" si="181"/>
        <v>0.23069999999999991</v>
      </c>
      <c r="H692" s="49">
        <f t="shared" si="182"/>
        <v>246.63</v>
      </c>
      <c r="I692" s="49">
        <f t="shared" si="179"/>
        <v>1016.12</v>
      </c>
      <c r="N692" s="7">
        <v>246.63</v>
      </c>
      <c r="O692" s="8">
        <v>1016.12</v>
      </c>
      <c r="P692" s="7">
        <f t="shared" si="180"/>
        <v>0</v>
      </c>
    </row>
    <row r="693" spans="1:16" ht="30" x14ac:dyDescent="0.25">
      <c r="A693" s="32" t="s">
        <v>1273</v>
      </c>
      <c r="B693" s="33" t="s">
        <v>1274</v>
      </c>
      <c r="C693" s="34" t="s">
        <v>1275</v>
      </c>
      <c r="D693" s="32">
        <v>9.32</v>
      </c>
      <c r="E693" s="32" t="s">
        <v>1</v>
      </c>
      <c r="F693" s="15">
        <v>557.66</v>
      </c>
      <c r="G693" s="47">
        <f t="shared" si="181"/>
        <v>0.23069999999999991</v>
      </c>
      <c r="H693" s="49">
        <f t="shared" si="182"/>
        <v>686.31</v>
      </c>
      <c r="I693" s="49">
        <f t="shared" si="179"/>
        <v>6396.41</v>
      </c>
      <c r="N693" s="7">
        <v>686.31</v>
      </c>
      <c r="O693" s="8">
        <v>6396.41</v>
      </c>
      <c r="P693" s="7">
        <f t="shared" si="180"/>
        <v>0</v>
      </c>
    </row>
    <row r="694" spans="1:16" ht="30" x14ac:dyDescent="0.25">
      <c r="A694" s="32" t="s">
        <v>1276</v>
      </c>
      <c r="B694" s="33" t="s">
        <v>1277</v>
      </c>
      <c r="C694" s="34" t="s">
        <v>1278</v>
      </c>
      <c r="D694" s="32">
        <v>2</v>
      </c>
      <c r="E694" s="32" t="s">
        <v>3</v>
      </c>
      <c r="F694" s="15">
        <v>18.13</v>
      </c>
      <c r="G694" s="47">
        <f t="shared" si="181"/>
        <v>0.23069999999999991</v>
      </c>
      <c r="H694" s="49">
        <f t="shared" si="182"/>
        <v>22.31</v>
      </c>
      <c r="I694" s="49">
        <f t="shared" si="179"/>
        <v>44.62</v>
      </c>
      <c r="N694" s="7">
        <v>22.31</v>
      </c>
      <c r="O694" s="8">
        <v>44.62</v>
      </c>
      <c r="P694" s="7">
        <f t="shared" si="180"/>
        <v>0</v>
      </c>
    </row>
    <row r="695" spans="1:16" x14ac:dyDescent="0.25">
      <c r="F695" s="20"/>
      <c r="G695" s="50"/>
      <c r="H695" s="51"/>
      <c r="I695" s="51"/>
    </row>
    <row r="696" spans="1:16" x14ac:dyDescent="0.25">
      <c r="F696" s="20"/>
      <c r="G696" s="50"/>
      <c r="H696" s="51"/>
      <c r="I696" s="51"/>
    </row>
    <row r="697" spans="1:16" s="18" customFormat="1" x14ac:dyDescent="0.25">
      <c r="A697" s="25">
        <v>65</v>
      </c>
      <c r="B697" s="26"/>
      <c r="C697" s="27" t="s">
        <v>1279</v>
      </c>
      <c r="D697" s="36"/>
      <c r="E697" s="36"/>
      <c r="F697" s="12"/>
      <c r="G697" s="36"/>
      <c r="H697" s="36"/>
      <c r="I697" s="54">
        <f>ROUND(SUM(I699:I700),2)</f>
        <v>3285.75</v>
      </c>
      <c r="N697" s="13"/>
      <c r="O697" s="13">
        <v>3285.75</v>
      </c>
      <c r="P697" s="16">
        <f>I697-O697</f>
        <v>0</v>
      </c>
    </row>
    <row r="698" spans="1:16" x14ac:dyDescent="0.25">
      <c r="I698" s="10">
        <v>1.2306999999999999</v>
      </c>
    </row>
    <row r="699" spans="1:16" ht="45" x14ac:dyDescent="0.25">
      <c r="A699" s="32" t="s">
        <v>1280</v>
      </c>
      <c r="B699" s="33" t="s">
        <v>1281</v>
      </c>
      <c r="C699" s="34" t="s">
        <v>1282</v>
      </c>
      <c r="D699" s="32">
        <v>891.68</v>
      </c>
      <c r="E699" s="32" t="s">
        <v>1</v>
      </c>
      <c r="F699" s="15">
        <v>1.97</v>
      </c>
      <c r="G699" s="47">
        <f>$I$698-1</f>
        <v>0.23069999999999991</v>
      </c>
      <c r="H699" s="49">
        <f>ROUND(F699*$I$698,2)</f>
        <v>2.42</v>
      </c>
      <c r="I699" s="49">
        <f>ROUND(H699*D699,2)</f>
        <v>2157.87</v>
      </c>
      <c r="N699" s="7">
        <v>2.42</v>
      </c>
      <c r="O699" s="8">
        <v>2157.87</v>
      </c>
      <c r="P699" s="7">
        <f t="shared" ref="P699:P700" si="183">O699-I699</f>
        <v>0</v>
      </c>
    </row>
    <row r="700" spans="1:16" ht="45" x14ac:dyDescent="0.25">
      <c r="A700" s="32" t="s">
        <v>1283</v>
      </c>
      <c r="B700" s="33" t="s">
        <v>9</v>
      </c>
      <c r="C700" s="34" t="s">
        <v>10</v>
      </c>
      <c r="D700" s="32">
        <v>2</v>
      </c>
      <c r="E700" s="32" t="s">
        <v>1</v>
      </c>
      <c r="F700" s="15">
        <v>458.23</v>
      </c>
      <c r="G700" s="47">
        <f>$I$698-1</f>
        <v>0.23069999999999991</v>
      </c>
      <c r="H700" s="49">
        <f>ROUND(F700*$I$698,2)</f>
        <v>563.94000000000005</v>
      </c>
      <c r="I700" s="49">
        <f>ROUND(H700*D700,2)</f>
        <v>1127.8800000000001</v>
      </c>
      <c r="N700" s="7">
        <v>563.94000000000005</v>
      </c>
      <c r="O700" s="8">
        <v>1127.8800000000001</v>
      </c>
      <c r="P700" s="7">
        <f t="shared" si="183"/>
        <v>0</v>
      </c>
    </row>
    <row r="703" spans="1:16" ht="18.75" x14ac:dyDescent="0.25">
      <c r="H703" s="52" t="s">
        <v>1284</v>
      </c>
      <c r="I703" s="56">
        <f>ROUND(I8+I21+I30+I37+I44+I53+I62+I75+I88+I97+I105+I114+I123+I128+I136+I146+I151+I159+I167+I172+I181+I186+I193+I204+I211+I220+I239+I244+I255+I265+I271+I287+I293+I309+I320+I330+I336+I341+I347+I393+I403+I408+I418+I424+I457+I495+I512+I518+I525+I532+I550+I563+I578+I584+I602+I611+I619+I630+I636+I643+I653+I659+I665+I684+I697,2)</f>
        <v>3364134.73</v>
      </c>
    </row>
    <row r="704" spans="1:16" hidden="1" x14ac:dyDescent="0.25">
      <c r="H704" s="46" t="s">
        <v>1284</v>
      </c>
      <c r="I704" s="57">
        <v>3364134.73</v>
      </c>
    </row>
    <row r="706" spans="3:9" x14ac:dyDescent="0.25">
      <c r="C706" s="63" t="s">
        <v>1292</v>
      </c>
    </row>
    <row r="707" spans="3:9" x14ac:dyDescent="0.25">
      <c r="E707" s="5"/>
      <c r="F707" s="23"/>
      <c r="G707" s="46"/>
      <c r="H707" s="46"/>
      <c r="I707" s="5"/>
    </row>
    <row r="709" spans="3:9" x14ac:dyDescent="0.25">
      <c r="D709" s="75"/>
      <c r="E709" s="75"/>
      <c r="F709" s="75"/>
      <c r="G709" s="75"/>
      <c r="H709" s="75"/>
    </row>
    <row r="710" spans="3:9" x14ac:dyDescent="0.25">
      <c r="D710" s="64" t="s">
        <v>1293</v>
      </c>
      <c r="E710" s="64"/>
      <c r="F710" s="64"/>
      <c r="G710" s="64"/>
      <c r="H710" s="64"/>
    </row>
    <row r="711" spans="3:9" x14ac:dyDescent="0.25">
      <c r="D711" s="65" t="s">
        <v>1294</v>
      </c>
      <c r="E711" s="65"/>
      <c r="F711" s="65"/>
      <c r="G711" s="65"/>
      <c r="H711" s="65"/>
    </row>
  </sheetData>
  <sheetProtection algorithmName="SHA-512" hashValue="LQBCJWatshi0vK59ZmkDACQHg1xcBsV1dpea1a+MbtGkrWeA9AFNNvIgvDEZqpZVffZ2k/2jhLfi5k4xKfyNCA==" saltValue="xZy3J/5jTLmXif+Y95cpeA==" spinCount="100000" sheet="1" insertColumns="0" insertRows="0" sort="0" autoFilter="0" pivotTables="0"/>
  <autoFilter ref="I6:I707" xr:uid="{50A8DF82-B885-46E3-88D7-ACB7DAD1D895}"/>
  <mergeCells count="8">
    <mergeCell ref="D710:H710"/>
    <mergeCell ref="D711:H711"/>
    <mergeCell ref="A1:I1"/>
    <mergeCell ref="B2:I2"/>
    <mergeCell ref="B3:I3"/>
    <mergeCell ref="A4:B4"/>
    <mergeCell ref="C4:I4"/>
    <mergeCell ref="D709:H709"/>
  </mergeCells>
  <printOptions horizontalCentered="1" verticalCentered="1"/>
  <pageMargins left="0.25" right="0.25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cp:lastPrinted>2024-11-26T14:37:50Z</cp:lastPrinted>
  <dcterms:created xsi:type="dcterms:W3CDTF">2024-11-25T17:03:32Z</dcterms:created>
  <dcterms:modified xsi:type="dcterms:W3CDTF">2024-11-29T13:50:43Z</dcterms:modified>
</cp:coreProperties>
</file>